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a\Desktop\R8市制記念\"/>
    </mc:Choice>
  </mc:AlternateContent>
  <xr:revisionPtr revIDLastSave="0" documentId="13_ncr:1_{22E9910D-B24F-460E-9561-E48BE0B9BD48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申込書の作成方法" sheetId="6" r:id="rId1"/>
    <sheet name="大会参加申込書" sheetId="5" r:id="rId2"/>
    <sheet name="個人申込書" sheetId="2" r:id="rId3"/>
    <sheet name="団体申込書" sheetId="4" r:id="rId4"/>
    <sheet name="協会処理" sheetId="7" r:id="rId5"/>
  </sheets>
  <definedNames>
    <definedName name="_xlnm.Print_Area" localSheetId="2">個人申込書!$A$1:$L$94</definedName>
    <definedName name="_xlnm.Print_Area" localSheetId="1">大会参加申込書!$A$1:$AJ$26</definedName>
    <definedName name="_xlnm.Print_Area" localSheetId="3">団体申込書!$A$1:$E$40</definedName>
    <definedName name="_xlnm.Print_Titles" localSheetId="2">個人申込書!$1:$4</definedName>
  </definedNames>
  <calcPr calcId="191029"/>
</workbook>
</file>

<file path=xl/calcChain.xml><?xml version="1.0" encoding="utf-8"?>
<calcChain xmlns="http://schemas.openxmlformats.org/spreadsheetml/2006/main">
  <c r="C118" i="7" l="1"/>
  <c r="A100" i="7"/>
  <c r="C100" i="7"/>
  <c r="C101" i="7"/>
  <c r="C102" i="7"/>
  <c r="A97" i="7"/>
  <c r="C97" i="7"/>
  <c r="C98" i="7"/>
  <c r="C99" i="7"/>
  <c r="H97" i="7"/>
  <c r="G97" i="7"/>
  <c r="G98" i="7"/>
  <c r="G99" i="7"/>
  <c r="H99" i="7"/>
  <c r="F97" i="7"/>
  <c r="F98" i="7"/>
  <c r="F99" i="7"/>
  <c r="E97" i="7"/>
  <c r="E98" i="7"/>
  <c r="E99" i="7"/>
  <c r="H100" i="7"/>
  <c r="G100" i="7"/>
  <c r="G101" i="7"/>
  <c r="G102" i="7"/>
  <c r="H102" i="7"/>
  <c r="I102" i="7" s="1"/>
  <c r="F100" i="7"/>
  <c r="F101" i="7"/>
  <c r="F102" i="7"/>
  <c r="E100" i="7"/>
  <c r="E101" i="7"/>
  <c r="E102" i="7"/>
  <c r="A103" i="7"/>
  <c r="C103" i="7"/>
  <c r="C104" i="7"/>
  <c r="C105" i="7"/>
  <c r="H103" i="7"/>
  <c r="G103" i="7"/>
  <c r="G104" i="7"/>
  <c r="G105" i="7"/>
  <c r="H105" i="7"/>
  <c r="F103" i="7"/>
  <c r="F104" i="7"/>
  <c r="F105" i="7"/>
  <c r="E103" i="7"/>
  <c r="E104" i="7"/>
  <c r="E105" i="7"/>
  <c r="A106" i="7"/>
  <c r="C106" i="7"/>
  <c r="C107" i="7"/>
  <c r="C108" i="7"/>
  <c r="H106" i="7"/>
  <c r="G106" i="7"/>
  <c r="G107" i="7"/>
  <c r="G108" i="7"/>
  <c r="H108" i="7"/>
  <c r="I105" i="7"/>
  <c r="F106" i="7"/>
  <c r="F107" i="7"/>
  <c r="F108" i="7"/>
  <c r="E106" i="7"/>
  <c r="E107" i="7"/>
  <c r="E108" i="7"/>
  <c r="A109" i="7"/>
  <c r="C109" i="7"/>
  <c r="C110" i="7"/>
  <c r="H109" i="7"/>
  <c r="G109" i="7"/>
  <c r="G110" i="7"/>
  <c r="H110" i="7"/>
  <c r="F109" i="7"/>
  <c r="F110" i="7"/>
  <c r="E109" i="7"/>
  <c r="E110" i="7"/>
  <c r="A111" i="7"/>
  <c r="C111" i="7"/>
  <c r="C112" i="7"/>
  <c r="H111" i="7"/>
  <c r="G111" i="7"/>
  <c r="G112" i="7"/>
  <c r="H112" i="7"/>
  <c r="I112" i="7" s="1"/>
  <c r="F111" i="7"/>
  <c r="F112" i="7"/>
  <c r="E111" i="7"/>
  <c r="E112" i="7"/>
  <c r="A113" i="7"/>
  <c r="C113" i="7"/>
  <c r="C114" i="7"/>
  <c r="C115" i="7"/>
  <c r="H113" i="7"/>
  <c r="I110" i="7" s="1"/>
  <c r="G113" i="7"/>
  <c r="G114" i="7"/>
  <c r="G115" i="7"/>
  <c r="H115" i="7"/>
  <c r="F113" i="7"/>
  <c r="F114" i="7"/>
  <c r="F115" i="7"/>
  <c r="E113" i="7"/>
  <c r="E114" i="7"/>
  <c r="E115" i="7"/>
  <c r="A116" i="7"/>
  <c r="C116" i="7"/>
  <c r="C117" i="7"/>
  <c r="H116" i="7"/>
  <c r="G116" i="7"/>
  <c r="G117" i="7"/>
  <c r="G118" i="7"/>
  <c r="H118" i="7"/>
  <c r="I118" i="7" s="1"/>
  <c r="F116" i="7"/>
  <c r="F117" i="7"/>
  <c r="F118" i="7"/>
  <c r="E116" i="7"/>
  <c r="E117" i="7"/>
  <c r="E118" i="7"/>
  <c r="A6" i="7"/>
  <c r="B6" i="7"/>
  <c r="C6" i="7"/>
  <c r="D6" i="7"/>
  <c r="E6" i="7"/>
  <c r="F6" i="7"/>
  <c r="G6" i="7"/>
  <c r="H6" i="7"/>
  <c r="I6" i="7"/>
  <c r="J6" i="7"/>
  <c r="K6" i="7"/>
  <c r="L6" i="7"/>
  <c r="A7" i="7"/>
  <c r="B7" i="7"/>
  <c r="C7" i="7"/>
  <c r="D7" i="7"/>
  <c r="E7" i="7"/>
  <c r="F7" i="7"/>
  <c r="G7" i="7"/>
  <c r="H7" i="7"/>
  <c r="I7" i="7"/>
  <c r="J7" i="7"/>
  <c r="K7" i="7"/>
  <c r="L7" i="7"/>
  <c r="A8" i="7"/>
  <c r="B8" i="7"/>
  <c r="C8" i="7"/>
  <c r="D8" i="7"/>
  <c r="E8" i="7"/>
  <c r="F8" i="7"/>
  <c r="G8" i="7"/>
  <c r="H8" i="7"/>
  <c r="I8" i="7"/>
  <c r="J8" i="7"/>
  <c r="K8" i="7"/>
  <c r="L8" i="7"/>
  <c r="A9" i="7"/>
  <c r="B9" i="7"/>
  <c r="C9" i="7"/>
  <c r="D9" i="7"/>
  <c r="E9" i="7"/>
  <c r="F9" i="7"/>
  <c r="G9" i="7"/>
  <c r="H9" i="7"/>
  <c r="I9" i="7"/>
  <c r="J9" i="7"/>
  <c r="K9" i="7"/>
  <c r="L9" i="7"/>
  <c r="A10" i="7"/>
  <c r="B10" i="7"/>
  <c r="C10" i="7"/>
  <c r="D10" i="7"/>
  <c r="E10" i="7"/>
  <c r="F10" i="7"/>
  <c r="G10" i="7"/>
  <c r="H10" i="7"/>
  <c r="I10" i="7"/>
  <c r="J10" i="7"/>
  <c r="K10" i="7"/>
  <c r="L10" i="7"/>
  <c r="A11" i="7"/>
  <c r="B11" i="7"/>
  <c r="C11" i="7"/>
  <c r="D11" i="7"/>
  <c r="E11" i="7"/>
  <c r="F11" i="7"/>
  <c r="G11" i="7"/>
  <c r="H11" i="7"/>
  <c r="I11" i="7"/>
  <c r="J11" i="7"/>
  <c r="K11" i="7"/>
  <c r="L11" i="7"/>
  <c r="A12" i="7"/>
  <c r="B12" i="7"/>
  <c r="C12" i="7"/>
  <c r="D12" i="7"/>
  <c r="E12" i="7"/>
  <c r="F12" i="7"/>
  <c r="G12" i="7"/>
  <c r="H12" i="7"/>
  <c r="I12" i="7"/>
  <c r="J12" i="7"/>
  <c r="K12" i="7"/>
  <c r="L12" i="7"/>
  <c r="A13" i="7"/>
  <c r="B13" i="7"/>
  <c r="C13" i="7"/>
  <c r="D13" i="7"/>
  <c r="E13" i="7"/>
  <c r="F13" i="7"/>
  <c r="G13" i="7"/>
  <c r="H13" i="7"/>
  <c r="I13" i="7"/>
  <c r="J13" i="7"/>
  <c r="K13" i="7"/>
  <c r="L13" i="7"/>
  <c r="A14" i="7"/>
  <c r="B14" i="7"/>
  <c r="C14" i="7"/>
  <c r="D14" i="7"/>
  <c r="E14" i="7"/>
  <c r="F14" i="7"/>
  <c r="G14" i="7"/>
  <c r="H14" i="7"/>
  <c r="I14" i="7"/>
  <c r="J14" i="7"/>
  <c r="K14" i="7"/>
  <c r="L14" i="7"/>
  <c r="A15" i="7"/>
  <c r="B15" i="7"/>
  <c r="C15" i="7"/>
  <c r="D15" i="7"/>
  <c r="E15" i="7"/>
  <c r="F15" i="7"/>
  <c r="G15" i="7"/>
  <c r="H15" i="7"/>
  <c r="I15" i="7"/>
  <c r="J15" i="7"/>
  <c r="K15" i="7"/>
  <c r="L15" i="7"/>
  <c r="A16" i="7"/>
  <c r="B16" i="7"/>
  <c r="C16" i="7"/>
  <c r="D16" i="7"/>
  <c r="E16" i="7"/>
  <c r="F16" i="7"/>
  <c r="G16" i="7"/>
  <c r="H16" i="7"/>
  <c r="I16" i="7"/>
  <c r="J16" i="7"/>
  <c r="K16" i="7"/>
  <c r="L16" i="7"/>
  <c r="A17" i="7"/>
  <c r="B17" i="7"/>
  <c r="C17" i="7"/>
  <c r="D17" i="7"/>
  <c r="E17" i="7"/>
  <c r="F17" i="7"/>
  <c r="G17" i="7"/>
  <c r="H17" i="7"/>
  <c r="I17" i="7"/>
  <c r="J17" i="7"/>
  <c r="K17" i="7"/>
  <c r="L17" i="7"/>
  <c r="A18" i="7"/>
  <c r="B18" i="7"/>
  <c r="C18" i="7"/>
  <c r="D18" i="7"/>
  <c r="E18" i="7"/>
  <c r="F18" i="7"/>
  <c r="G18" i="7"/>
  <c r="H18" i="7"/>
  <c r="I18" i="7"/>
  <c r="J18" i="7"/>
  <c r="K18" i="7"/>
  <c r="L18" i="7"/>
  <c r="A19" i="7"/>
  <c r="B19" i="7"/>
  <c r="C19" i="7"/>
  <c r="D19" i="7"/>
  <c r="E19" i="7"/>
  <c r="F19" i="7"/>
  <c r="G19" i="7"/>
  <c r="H19" i="7"/>
  <c r="I19" i="7"/>
  <c r="J19" i="7"/>
  <c r="K19" i="7"/>
  <c r="L19" i="7"/>
  <c r="A20" i="7"/>
  <c r="B20" i="7"/>
  <c r="C20" i="7"/>
  <c r="D20" i="7"/>
  <c r="E20" i="7"/>
  <c r="F20" i="7"/>
  <c r="G20" i="7"/>
  <c r="H20" i="7"/>
  <c r="I20" i="7"/>
  <c r="J20" i="7"/>
  <c r="K20" i="7"/>
  <c r="L20" i="7"/>
  <c r="A21" i="7"/>
  <c r="B21" i="7"/>
  <c r="C21" i="7"/>
  <c r="D21" i="7"/>
  <c r="E21" i="7"/>
  <c r="F21" i="7"/>
  <c r="G21" i="7"/>
  <c r="H21" i="7"/>
  <c r="I21" i="7"/>
  <c r="J21" i="7"/>
  <c r="K21" i="7"/>
  <c r="L21" i="7"/>
  <c r="A22" i="7"/>
  <c r="B22" i="7"/>
  <c r="C22" i="7"/>
  <c r="D22" i="7"/>
  <c r="E22" i="7"/>
  <c r="F22" i="7"/>
  <c r="G22" i="7"/>
  <c r="H22" i="7"/>
  <c r="I22" i="7"/>
  <c r="J22" i="7"/>
  <c r="K22" i="7"/>
  <c r="L22" i="7"/>
  <c r="A23" i="7"/>
  <c r="B23" i="7"/>
  <c r="C23" i="7"/>
  <c r="D23" i="7"/>
  <c r="E23" i="7"/>
  <c r="F23" i="7"/>
  <c r="G23" i="7"/>
  <c r="H23" i="7"/>
  <c r="I23" i="7"/>
  <c r="J23" i="7"/>
  <c r="K23" i="7"/>
  <c r="L23" i="7"/>
  <c r="A24" i="7"/>
  <c r="B24" i="7"/>
  <c r="C24" i="7"/>
  <c r="D24" i="7"/>
  <c r="E24" i="7"/>
  <c r="F24" i="7"/>
  <c r="G24" i="7"/>
  <c r="H24" i="7"/>
  <c r="I24" i="7"/>
  <c r="J24" i="7"/>
  <c r="K24" i="7"/>
  <c r="L24" i="7"/>
  <c r="A25" i="7"/>
  <c r="B25" i="7"/>
  <c r="C25" i="7"/>
  <c r="D25" i="7"/>
  <c r="E25" i="7"/>
  <c r="F25" i="7"/>
  <c r="G25" i="7"/>
  <c r="H25" i="7"/>
  <c r="I25" i="7"/>
  <c r="J25" i="7"/>
  <c r="K25" i="7"/>
  <c r="L25" i="7"/>
  <c r="A26" i="7"/>
  <c r="B26" i="7"/>
  <c r="C26" i="7"/>
  <c r="D26" i="7"/>
  <c r="E26" i="7"/>
  <c r="F26" i="7"/>
  <c r="G26" i="7"/>
  <c r="H26" i="7"/>
  <c r="I26" i="7"/>
  <c r="J26" i="7"/>
  <c r="K26" i="7"/>
  <c r="L26" i="7"/>
  <c r="A27" i="7"/>
  <c r="B27" i="7"/>
  <c r="C27" i="7"/>
  <c r="D27" i="7"/>
  <c r="E27" i="7"/>
  <c r="F27" i="7"/>
  <c r="G27" i="7"/>
  <c r="H27" i="7"/>
  <c r="I27" i="7"/>
  <c r="J27" i="7"/>
  <c r="K27" i="7"/>
  <c r="L27" i="7"/>
  <c r="A28" i="7"/>
  <c r="B28" i="7"/>
  <c r="C28" i="7"/>
  <c r="D28" i="7"/>
  <c r="E28" i="7"/>
  <c r="F28" i="7"/>
  <c r="G28" i="7"/>
  <c r="H28" i="7"/>
  <c r="I28" i="7"/>
  <c r="J28" i="7"/>
  <c r="K28" i="7"/>
  <c r="L28" i="7"/>
  <c r="A29" i="7"/>
  <c r="B29" i="7"/>
  <c r="C29" i="7"/>
  <c r="D29" i="7"/>
  <c r="E29" i="7"/>
  <c r="F29" i="7"/>
  <c r="G29" i="7"/>
  <c r="H29" i="7"/>
  <c r="I29" i="7"/>
  <c r="J29" i="7"/>
  <c r="K29" i="7"/>
  <c r="L29" i="7"/>
  <c r="A30" i="7"/>
  <c r="B30" i="7"/>
  <c r="C30" i="7"/>
  <c r="D30" i="7"/>
  <c r="E30" i="7"/>
  <c r="F30" i="7"/>
  <c r="G30" i="7"/>
  <c r="H30" i="7"/>
  <c r="I30" i="7"/>
  <c r="J30" i="7"/>
  <c r="K30" i="7"/>
  <c r="L30" i="7"/>
  <c r="A31" i="7"/>
  <c r="B31" i="7"/>
  <c r="C31" i="7"/>
  <c r="D31" i="7"/>
  <c r="E31" i="7"/>
  <c r="F31" i="7"/>
  <c r="G31" i="7"/>
  <c r="H31" i="7"/>
  <c r="I31" i="7"/>
  <c r="J31" i="7"/>
  <c r="K31" i="7"/>
  <c r="L31" i="7"/>
  <c r="A32" i="7"/>
  <c r="B32" i="7"/>
  <c r="C32" i="7"/>
  <c r="D32" i="7"/>
  <c r="E32" i="7"/>
  <c r="F32" i="7"/>
  <c r="G32" i="7"/>
  <c r="H32" i="7"/>
  <c r="I32" i="7"/>
  <c r="J32" i="7"/>
  <c r="K32" i="7"/>
  <c r="L32" i="7"/>
  <c r="A33" i="7"/>
  <c r="B33" i="7"/>
  <c r="C33" i="7"/>
  <c r="D33" i="7"/>
  <c r="E33" i="7"/>
  <c r="F33" i="7"/>
  <c r="G33" i="7"/>
  <c r="H33" i="7"/>
  <c r="I33" i="7"/>
  <c r="J33" i="7"/>
  <c r="K33" i="7"/>
  <c r="L33" i="7"/>
  <c r="A34" i="7"/>
  <c r="B34" i="7"/>
  <c r="C34" i="7"/>
  <c r="D34" i="7"/>
  <c r="E34" i="7"/>
  <c r="F34" i="7"/>
  <c r="G34" i="7"/>
  <c r="H34" i="7"/>
  <c r="I34" i="7"/>
  <c r="J34" i="7"/>
  <c r="K34" i="7"/>
  <c r="L34" i="7"/>
  <c r="A35" i="7"/>
  <c r="B35" i="7"/>
  <c r="C35" i="7"/>
  <c r="D35" i="7"/>
  <c r="E35" i="7"/>
  <c r="F35" i="7"/>
  <c r="G35" i="7"/>
  <c r="H35" i="7"/>
  <c r="I35" i="7"/>
  <c r="J35" i="7"/>
  <c r="K35" i="7"/>
  <c r="L35" i="7"/>
  <c r="A36" i="7"/>
  <c r="B36" i="7"/>
  <c r="C36" i="7"/>
  <c r="D36" i="7"/>
  <c r="E36" i="7"/>
  <c r="F36" i="7"/>
  <c r="G36" i="7"/>
  <c r="H36" i="7"/>
  <c r="I36" i="7"/>
  <c r="J36" i="7"/>
  <c r="K36" i="7"/>
  <c r="L36" i="7"/>
  <c r="A37" i="7"/>
  <c r="B37" i="7"/>
  <c r="C37" i="7"/>
  <c r="D37" i="7"/>
  <c r="E37" i="7"/>
  <c r="F37" i="7"/>
  <c r="G37" i="7"/>
  <c r="H37" i="7"/>
  <c r="I37" i="7"/>
  <c r="J37" i="7"/>
  <c r="K37" i="7"/>
  <c r="L37" i="7"/>
  <c r="A38" i="7"/>
  <c r="B38" i="7"/>
  <c r="C38" i="7"/>
  <c r="D38" i="7"/>
  <c r="E38" i="7"/>
  <c r="F38" i="7"/>
  <c r="G38" i="7"/>
  <c r="H38" i="7"/>
  <c r="I38" i="7"/>
  <c r="J38" i="7"/>
  <c r="K38" i="7"/>
  <c r="L38" i="7"/>
  <c r="A39" i="7"/>
  <c r="B39" i="7"/>
  <c r="C39" i="7"/>
  <c r="D39" i="7"/>
  <c r="E39" i="7"/>
  <c r="F39" i="7"/>
  <c r="G39" i="7"/>
  <c r="H39" i="7"/>
  <c r="I39" i="7"/>
  <c r="J39" i="7"/>
  <c r="K39" i="7"/>
  <c r="L39" i="7"/>
  <c r="A40" i="7"/>
  <c r="B40" i="7"/>
  <c r="C40" i="7"/>
  <c r="D40" i="7"/>
  <c r="E40" i="7"/>
  <c r="F40" i="7"/>
  <c r="G40" i="7"/>
  <c r="H40" i="7"/>
  <c r="I40" i="7"/>
  <c r="J40" i="7"/>
  <c r="K40" i="7"/>
  <c r="L40" i="7"/>
  <c r="A41" i="7"/>
  <c r="B41" i="7"/>
  <c r="C41" i="7"/>
  <c r="D41" i="7"/>
  <c r="E41" i="7"/>
  <c r="F41" i="7"/>
  <c r="G41" i="7"/>
  <c r="H41" i="7"/>
  <c r="I41" i="7"/>
  <c r="J41" i="7"/>
  <c r="K41" i="7"/>
  <c r="L41" i="7"/>
  <c r="A42" i="7"/>
  <c r="B42" i="7"/>
  <c r="C42" i="7"/>
  <c r="D42" i="7"/>
  <c r="E42" i="7"/>
  <c r="F42" i="7"/>
  <c r="G42" i="7"/>
  <c r="H42" i="7"/>
  <c r="I42" i="7"/>
  <c r="J42" i="7"/>
  <c r="K42" i="7"/>
  <c r="L42" i="7"/>
  <c r="A43" i="7"/>
  <c r="B43" i="7"/>
  <c r="C43" i="7"/>
  <c r="D43" i="7"/>
  <c r="E43" i="7"/>
  <c r="F43" i="7"/>
  <c r="G43" i="7"/>
  <c r="H43" i="7"/>
  <c r="I43" i="7"/>
  <c r="J43" i="7"/>
  <c r="K43" i="7"/>
  <c r="L43" i="7"/>
  <c r="A44" i="7"/>
  <c r="B44" i="7"/>
  <c r="C44" i="7"/>
  <c r="D44" i="7"/>
  <c r="E44" i="7"/>
  <c r="F44" i="7"/>
  <c r="G44" i="7"/>
  <c r="H44" i="7"/>
  <c r="I44" i="7"/>
  <c r="J44" i="7"/>
  <c r="K44" i="7"/>
  <c r="L44" i="7"/>
  <c r="A45" i="7"/>
  <c r="B45" i="7"/>
  <c r="C45" i="7"/>
  <c r="D45" i="7"/>
  <c r="E45" i="7"/>
  <c r="F45" i="7"/>
  <c r="G45" i="7"/>
  <c r="H45" i="7"/>
  <c r="I45" i="7"/>
  <c r="J45" i="7"/>
  <c r="K45" i="7"/>
  <c r="L45" i="7"/>
  <c r="A46" i="7"/>
  <c r="B46" i="7"/>
  <c r="C46" i="7"/>
  <c r="D46" i="7"/>
  <c r="E46" i="7"/>
  <c r="F46" i="7"/>
  <c r="G46" i="7"/>
  <c r="H46" i="7"/>
  <c r="I46" i="7"/>
  <c r="J46" i="7"/>
  <c r="K46" i="7"/>
  <c r="L46" i="7"/>
  <c r="A47" i="7"/>
  <c r="B47" i="7"/>
  <c r="C47" i="7"/>
  <c r="D47" i="7"/>
  <c r="E47" i="7"/>
  <c r="F47" i="7"/>
  <c r="G47" i="7"/>
  <c r="H47" i="7"/>
  <c r="I47" i="7"/>
  <c r="J47" i="7"/>
  <c r="K47" i="7"/>
  <c r="L47" i="7"/>
  <c r="A48" i="7"/>
  <c r="B48" i="7"/>
  <c r="C48" i="7"/>
  <c r="D48" i="7"/>
  <c r="E48" i="7"/>
  <c r="F48" i="7"/>
  <c r="G48" i="7"/>
  <c r="H48" i="7"/>
  <c r="I48" i="7"/>
  <c r="J48" i="7"/>
  <c r="K48" i="7"/>
  <c r="L48" i="7"/>
  <c r="A49" i="7"/>
  <c r="B49" i="7"/>
  <c r="C49" i="7"/>
  <c r="D49" i="7"/>
  <c r="E49" i="7"/>
  <c r="F49" i="7"/>
  <c r="G49" i="7"/>
  <c r="H49" i="7"/>
  <c r="I49" i="7"/>
  <c r="J49" i="7"/>
  <c r="K49" i="7"/>
  <c r="L49" i="7"/>
  <c r="A50" i="7"/>
  <c r="B50" i="7"/>
  <c r="C50" i="7"/>
  <c r="D50" i="7"/>
  <c r="E50" i="7"/>
  <c r="F50" i="7"/>
  <c r="G50" i="7"/>
  <c r="H50" i="7"/>
  <c r="I50" i="7"/>
  <c r="J50" i="7"/>
  <c r="K50" i="7"/>
  <c r="L50" i="7"/>
  <c r="A51" i="7"/>
  <c r="B51" i="7"/>
  <c r="C51" i="7"/>
  <c r="D51" i="7"/>
  <c r="E51" i="7"/>
  <c r="F51" i="7"/>
  <c r="G51" i="7"/>
  <c r="H51" i="7"/>
  <c r="I51" i="7"/>
  <c r="J51" i="7"/>
  <c r="K51" i="7"/>
  <c r="L51" i="7"/>
  <c r="A52" i="7"/>
  <c r="B52" i="7"/>
  <c r="C52" i="7"/>
  <c r="D52" i="7"/>
  <c r="E52" i="7"/>
  <c r="F52" i="7"/>
  <c r="G52" i="7"/>
  <c r="H52" i="7"/>
  <c r="I52" i="7"/>
  <c r="J52" i="7"/>
  <c r="K52" i="7"/>
  <c r="L52" i="7"/>
  <c r="A53" i="7"/>
  <c r="B53" i="7"/>
  <c r="C53" i="7"/>
  <c r="D53" i="7"/>
  <c r="E53" i="7"/>
  <c r="F53" i="7"/>
  <c r="G53" i="7"/>
  <c r="H53" i="7"/>
  <c r="I53" i="7"/>
  <c r="J53" i="7"/>
  <c r="K53" i="7"/>
  <c r="L53" i="7"/>
  <c r="A54" i="7"/>
  <c r="B54" i="7"/>
  <c r="C54" i="7"/>
  <c r="D54" i="7"/>
  <c r="E54" i="7"/>
  <c r="F54" i="7"/>
  <c r="G54" i="7"/>
  <c r="H54" i="7"/>
  <c r="I54" i="7"/>
  <c r="J54" i="7"/>
  <c r="K54" i="7"/>
  <c r="L54" i="7"/>
  <c r="A55" i="7"/>
  <c r="B55" i="7"/>
  <c r="C55" i="7"/>
  <c r="D55" i="7"/>
  <c r="E55" i="7"/>
  <c r="F55" i="7"/>
  <c r="G55" i="7"/>
  <c r="H55" i="7"/>
  <c r="I55" i="7"/>
  <c r="J55" i="7"/>
  <c r="K55" i="7"/>
  <c r="L55" i="7"/>
  <c r="A56" i="7"/>
  <c r="B56" i="7"/>
  <c r="C56" i="7"/>
  <c r="D56" i="7"/>
  <c r="E56" i="7"/>
  <c r="F56" i="7"/>
  <c r="G56" i="7"/>
  <c r="H56" i="7"/>
  <c r="I56" i="7"/>
  <c r="J56" i="7"/>
  <c r="K56" i="7"/>
  <c r="L56" i="7"/>
  <c r="A57" i="7"/>
  <c r="B57" i="7"/>
  <c r="C57" i="7"/>
  <c r="D57" i="7"/>
  <c r="E57" i="7"/>
  <c r="F57" i="7"/>
  <c r="G57" i="7"/>
  <c r="H57" i="7"/>
  <c r="I57" i="7"/>
  <c r="J57" i="7"/>
  <c r="K57" i="7"/>
  <c r="L57" i="7"/>
  <c r="A58" i="7"/>
  <c r="B58" i="7"/>
  <c r="C58" i="7"/>
  <c r="D58" i="7"/>
  <c r="E58" i="7"/>
  <c r="F58" i="7"/>
  <c r="G58" i="7"/>
  <c r="H58" i="7"/>
  <c r="I58" i="7"/>
  <c r="J58" i="7"/>
  <c r="K58" i="7"/>
  <c r="L58" i="7"/>
  <c r="A59" i="7"/>
  <c r="B59" i="7"/>
  <c r="C59" i="7"/>
  <c r="D59" i="7"/>
  <c r="E59" i="7"/>
  <c r="F59" i="7"/>
  <c r="G59" i="7"/>
  <c r="H59" i="7"/>
  <c r="I59" i="7"/>
  <c r="J59" i="7"/>
  <c r="K59" i="7"/>
  <c r="L59" i="7"/>
  <c r="A60" i="7"/>
  <c r="B60" i="7"/>
  <c r="C60" i="7"/>
  <c r="D60" i="7"/>
  <c r="E60" i="7"/>
  <c r="F60" i="7"/>
  <c r="G60" i="7"/>
  <c r="H60" i="7"/>
  <c r="I60" i="7"/>
  <c r="J60" i="7"/>
  <c r="K60" i="7"/>
  <c r="L60" i="7"/>
  <c r="A61" i="7"/>
  <c r="B61" i="7"/>
  <c r="C61" i="7"/>
  <c r="D61" i="7"/>
  <c r="E61" i="7"/>
  <c r="F61" i="7"/>
  <c r="G61" i="7"/>
  <c r="H61" i="7"/>
  <c r="I61" i="7"/>
  <c r="J61" i="7"/>
  <c r="K61" i="7"/>
  <c r="L61" i="7"/>
  <c r="A62" i="7"/>
  <c r="B62" i="7"/>
  <c r="C62" i="7"/>
  <c r="D62" i="7"/>
  <c r="E62" i="7"/>
  <c r="F62" i="7"/>
  <c r="G62" i="7"/>
  <c r="H62" i="7"/>
  <c r="I62" i="7"/>
  <c r="J62" i="7"/>
  <c r="K62" i="7"/>
  <c r="L62" i="7"/>
  <c r="A63" i="7"/>
  <c r="B63" i="7"/>
  <c r="C63" i="7"/>
  <c r="D63" i="7"/>
  <c r="E63" i="7"/>
  <c r="F63" i="7"/>
  <c r="G63" i="7"/>
  <c r="H63" i="7"/>
  <c r="I63" i="7"/>
  <c r="J63" i="7"/>
  <c r="K63" i="7"/>
  <c r="L63" i="7"/>
  <c r="A64" i="7"/>
  <c r="B64" i="7"/>
  <c r="C64" i="7"/>
  <c r="D64" i="7"/>
  <c r="E64" i="7"/>
  <c r="F64" i="7"/>
  <c r="G64" i="7"/>
  <c r="H64" i="7"/>
  <c r="I64" i="7"/>
  <c r="J64" i="7"/>
  <c r="K64" i="7"/>
  <c r="L64" i="7"/>
  <c r="A65" i="7"/>
  <c r="B65" i="7"/>
  <c r="C65" i="7"/>
  <c r="D65" i="7"/>
  <c r="E65" i="7"/>
  <c r="F65" i="7"/>
  <c r="G65" i="7"/>
  <c r="H65" i="7"/>
  <c r="I65" i="7"/>
  <c r="J65" i="7"/>
  <c r="K65" i="7"/>
  <c r="L65" i="7"/>
  <c r="A66" i="7"/>
  <c r="B66" i="7"/>
  <c r="C66" i="7"/>
  <c r="D66" i="7"/>
  <c r="E66" i="7"/>
  <c r="F66" i="7"/>
  <c r="G66" i="7"/>
  <c r="H66" i="7"/>
  <c r="I66" i="7"/>
  <c r="J66" i="7"/>
  <c r="K66" i="7"/>
  <c r="L66" i="7"/>
  <c r="A67" i="7"/>
  <c r="B67" i="7"/>
  <c r="C67" i="7"/>
  <c r="D67" i="7"/>
  <c r="E67" i="7"/>
  <c r="F67" i="7"/>
  <c r="G67" i="7"/>
  <c r="H67" i="7"/>
  <c r="I67" i="7"/>
  <c r="J67" i="7"/>
  <c r="K67" i="7"/>
  <c r="L67" i="7"/>
  <c r="A68" i="7"/>
  <c r="B68" i="7"/>
  <c r="C68" i="7"/>
  <c r="D68" i="7"/>
  <c r="E68" i="7"/>
  <c r="F68" i="7"/>
  <c r="G68" i="7"/>
  <c r="H68" i="7"/>
  <c r="I68" i="7"/>
  <c r="J68" i="7"/>
  <c r="K68" i="7"/>
  <c r="L68" i="7"/>
  <c r="A69" i="7"/>
  <c r="B69" i="7"/>
  <c r="C69" i="7"/>
  <c r="D69" i="7"/>
  <c r="E69" i="7"/>
  <c r="F69" i="7"/>
  <c r="G69" i="7"/>
  <c r="H69" i="7"/>
  <c r="I69" i="7"/>
  <c r="J69" i="7"/>
  <c r="K69" i="7"/>
  <c r="L69" i="7"/>
  <c r="A70" i="7"/>
  <c r="B70" i="7"/>
  <c r="C70" i="7"/>
  <c r="D70" i="7"/>
  <c r="E70" i="7"/>
  <c r="F70" i="7"/>
  <c r="G70" i="7"/>
  <c r="H70" i="7"/>
  <c r="I70" i="7"/>
  <c r="J70" i="7"/>
  <c r="K70" i="7"/>
  <c r="L70" i="7"/>
  <c r="A71" i="7"/>
  <c r="B71" i="7"/>
  <c r="C71" i="7"/>
  <c r="D71" i="7"/>
  <c r="E71" i="7"/>
  <c r="F71" i="7"/>
  <c r="G71" i="7"/>
  <c r="H71" i="7"/>
  <c r="I71" i="7"/>
  <c r="J71" i="7"/>
  <c r="K71" i="7"/>
  <c r="L71" i="7"/>
  <c r="A72" i="7"/>
  <c r="B72" i="7"/>
  <c r="C72" i="7"/>
  <c r="D72" i="7"/>
  <c r="E72" i="7"/>
  <c r="F72" i="7"/>
  <c r="G72" i="7"/>
  <c r="H72" i="7"/>
  <c r="I72" i="7"/>
  <c r="J72" i="7"/>
  <c r="K72" i="7"/>
  <c r="L72" i="7"/>
  <c r="A73" i="7"/>
  <c r="B73" i="7"/>
  <c r="C73" i="7"/>
  <c r="D73" i="7"/>
  <c r="E73" i="7"/>
  <c r="F73" i="7"/>
  <c r="G73" i="7"/>
  <c r="H73" i="7"/>
  <c r="I73" i="7"/>
  <c r="J73" i="7"/>
  <c r="K73" i="7"/>
  <c r="L73" i="7"/>
  <c r="A74" i="7"/>
  <c r="B74" i="7"/>
  <c r="C74" i="7"/>
  <c r="D74" i="7"/>
  <c r="E74" i="7"/>
  <c r="F74" i="7"/>
  <c r="G74" i="7"/>
  <c r="H74" i="7"/>
  <c r="I74" i="7"/>
  <c r="J74" i="7"/>
  <c r="K74" i="7"/>
  <c r="L74" i="7"/>
  <c r="A75" i="7"/>
  <c r="B75" i="7"/>
  <c r="C75" i="7"/>
  <c r="D75" i="7"/>
  <c r="E75" i="7"/>
  <c r="F75" i="7"/>
  <c r="G75" i="7"/>
  <c r="H75" i="7"/>
  <c r="I75" i="7"/>
  <c r="J75" i="7"/>
  <c r="K75" i="7"/>
  <c r="L75" i="7"/>
  <c r="A76" i="7"/>
  <c r="B76" i="7"/>
  <c r="C76" i="7"/>
  <c r="D76" i="7"/>
  <c r="E76" i="7"/>
  <c r="F76" i="7"/>
  <c r="G76" i="7"/>
  <c r="H76" i="7"/>
  <c r="I76" i="7"/>
  <c r="J76" i="7"/>
  <c r="K76" i="7"/>
  <c r="L76" i="7"/>
  <c r="A77" i="7"/>
  <c r="B77" i="7"/>
  <c r="C77" i="7"/>
  <c r="D77" i="7"/>
  <c r="E77" i="7"/>
  <c r="F77" i="7"/>
  <c r="G77" i="7"/>
  <c r="H77" i="7"/>
  <c r="I77" i="7"/>
  <c r="J77" i="7"/>
  <c r="K77" i="7"/>
  <c r="L77" i="7"/>
  <c r="A78" i="7"/>
  <c r="B78" i="7"/>
  <c r="C78" i="7"/>
  <c r="D78" i="7"/>
  <c r="E78" i="7"/>
  <c r="F78" i="7"/>
  <c r="G78" i="7"/>
  <c r="H78" i="7"/>
  <c r="I78" i="7"/>
  <c r="J78" i="7"/>
  <c r="K78" i="7"/>
  <c r="L78" i="7"/>
  <c r="A79" i="7"/>
  <c r="B79" i="7"/>
  <c r="C79" i="7"/>
  <c r="D79" i="7"/>
  <c r="E79" i="7"/>
  <c r="F79" i="7"/>
  <c r="G79" i="7"/>
  <c r="H79" i="7"/>
  <c r="I79" i="7"/>
  <c r="J79" i="7"/>
  <c r="K79" i="7"/>
  <c r="L79" i="7"/>
  <c r="A80" i="7"/>
  <c r="B80" i="7"/>
  <c r="C80" i="7"/>
  <c r="D80" i="7"/>
  <c r="E80" i="7"/>
  <c r="F80" i="7"/>
  <c r="G80" i="7"/>
  <c r="H80" i="7"/>
  <c r="I80" i="7"/>
  <c r="J80" i="7"/>
  <c r="K80" i="7"/>
  <c r="L80" i="7"/>
  <c r="A81" i="7"/>
  <c r="B81" i="7"/>
  <c r="C81" i="7"/>
  <c r="D81" i="7"/>
  <c r="E81" i="7"/>
  <c r="F81" i="7"/>
  <c r="G81" i="7"/>
  <c r="H81" i="7"/>
  <c r="I81" i="7"/>
  <c r="J81" i="7"/>
  <c r="K81" i="7"/>
  <c r="L81" i="7"/>
  <c r="A82" i="7"/>
  <c r="B82" i="7"/>
  <c r="C82" i="7"/>
  <c r="D82" i="7"/>
  <c r="E82" i="7"/>
  <c r="F82" i="7"/>
  <c r="G82" i="7"/>
  <c r="H82" i="7"/>
  <c r="I82" i="7"/>
  <c r="J82" i="7"/>
  <c r="K82" i="7"/>
  <c r="L82" i="7"/>
  <c r="A83" i="7"/>
  <c r="B83" i="7"/>
  <c r="C83" i="7"/>
  <c r="D83" i="7"/>
  <c r="E83" i="7"/>
  <c r="F83" i="7"/>
  <c r="G83" i="7"/>
  <c r="H83" i="7"/>
  <c r="I83" i="7"/>
  <c r="J83" i="7"/>
  <c r="K83" i="7"/>
  <c r="L83" i="7"/>
  <c r="A84" i="7"/>
  <c r="B84" i="7"/>
  <c r="C84" i="7"/>
  <c r="D84" i="7"/>
  <c r="E84" i="7"/>
  <c r="F84" i="7"/>
  <c r="G84" i="7"/>
  <c r="H84" i="7"/>
  <c r="I84" i="7"/>
  <c r="J84" i="7"/>
  <c r="K84" i="7"/>
  <c r="L84" i="7"/>
  <c r="A85" i="7"/>
  <c r="B85" i="7"/>
  <c r="C85" i="7"/>
  <c r="D85" i="7"/>
  <c r="E85" i="7"/>
  <c r="F85" i="7"/>
  <c r="G85" i="7"/>
  <c r="H85" i="7"/>
  <c r="I85" i="7"/>
  <c r="J85" i="7"/>
  <c r="K85" i="7"/>
  <c r="L85" i="7"/>
  <c r="A86" i="7"/>
  <c r="B86" i="7"/>
  <c r="C86" i="7"/>
  <c r="D86" i="7"/>
  <c r="E86" i="7"/>
  <c r="F86" i="7"/>
  <c r="G86" i="7"/>
  <c r="H86" i="7"/>
  <c r="I86" i="7"/>
  <c r="J86" i="7"/>
  <c r="K86" i="7"/>
  <c r="L86" i="7"/>
  <c r="A87" i="7"/>
  <c r="B87" i="7"/>
  <c r="C87" i="7"/>
  <c r="D87" i="7"/>
  <c r="E87" i="7"/>
  <c r="F87" i="7"/>
  <c r="G87" i="7"/>
  <c r="H87" i="7"/>
  <c r="I87" i="7"/>
  <c r="J87" i="7"/>
  <c r="K87" i="7"/>
  <c r="L87" i="7"/>
  <c r="A88" i="7"/>
  <c r="B88" i="7"/>
  <c r="C88" i="7"/>
  <c r="D88" i="7"/>
  <c r="E88" i="7"/>
  <c r="F88" i="7"/>
  <c r="G88" i="7"/>
  <c r="H88" i="7"/>
  <c r="I88" i="7"/>
  <c r="J88" i="7"/>
  <c r="K88" i="7"/>
  <c r="L88" i="7"/>
  <c r="A89" i="7"/>
  <c r="B89" i="7"/>
  <c r="C89" i="7"/>
  <c r="D89" i="7"/>
  <c r="E89" i="7"/>
  <c r="F89" i="7"/>
  <c r="G89" i="7"/>
  <c r="H89" i="7"/>
  <c r="I89" i="7"/>
  <c r="J89" i="7"/>
  <c r="K89" i="7"/>
  <c r="L89" i="7"/>
  <c r="A90" i="7"/>
  <c r="B90" i="7"/>
  <c r="C90" i="7"/>
  <c r="D90" i="7"/>
  <c r="E90" i="7"/>
  <c r="F90" i="7"/>
  <c r="G90" i="7"/>
  <c r="H90" i="7"/>
  <c r="I90" i="7"/>
  <c r="J90" i="7"/>
  <c r="K90" i="7"/>
  <c r="L90" i="7"/>
  <c r="A91" i="7"/>
  <c r="B91" i="7"/>
  <c r="C91" i="7"/>
  <c r="D91" i="7"/>
  <c r="E91" i="7"/>
  <c r="F91" i="7"/>
  <c r="G91" i="7"/>
  <c r="H91" i="7"/>
  <c r="I91" i="7"/>
  <c r="J91" i="7"/>
  <c r="K91" i="7"/>
  <c r="L91" i="7"/>
  <c r="A92" i="7"/>
  <c r="B92" i="7"/>
  <c r="C92" i="7"/>
  <c r="D92" i="7"/>
  <c r="E92" i="7"/>
  <c r="F92" i="7"/>
  <c r="G92" i="7"/>
  <c r="H92" i="7"/>
  <c r="I92" i="7"/>
  <c r="J92" i="7"/>
  <c r="K92" i="7"/>
  <c r="L92" i="7"/>
  <c r="A93" i="7"/>
  <c r="B93" i="7"/>
  <c r="C93" i="7"/>
  <c r="D93" i="7"/>
  <c r="E93" i="7"/>
  <c r="F93" i="7"/>
  <c r="G93" i="7"/>
  <c r="H93" i="7"/>
  <c r="I93" i="7"/>
  <c r="J93" i="7"/>
  <c r="K93" i="7"/>
  <c r="L93" i="7"/>
  <c r="A94" i="7"/>
  <c r="B94" i="7"/>
  <c r="C94" i="7"/>
  <c r="D94" i="7"/>
  <c r="E94" i="7"/>
  <c r="F94" i="7"/>
  <c r="G94" i="7"/>
  <c r="H94" i="7"/>
  <c r="I94" i="7"/>
  <c r="J94" i="7"/>
  <c r="K94" i="7"/>
  <c r="L94" i="7"/>
  <c r="A95" i="7"/>
  <c r="B95" i="7"/>
  <c r="C95" i="7"/>
  <c r="D95" i="7"/>
  <c r="E95" i="7"/>
  <c r="F95" i="7"/>
  <c r="G95" i="7"/>
  <c r="H95" i="7"/>
  <c r="I95" i="7"/>
  <c r="J95" i="7"/>
  <c r="K95" i="7"/>
  <c r="L95" i="7"/>
  <c r="A3" i="7"/>
  <c r="B3" i="7"/>
  <c r="C3" i="7"/>
  <c r="D3" i="7"/>
  <c r="A4" i="7"/>
  <c r="B4" i="7"/>
  <c r="C4" i="7"/>
  <c r="D4" i="7"/>
  <c r="A1" i="7"/>
  <c r="B1" i="7"/>
  <c r="A2" i="7"/>
  <c r="B2" i="7"/>
  <c r="I10" i="4"/>
  <c r="J9" i="4" s="1"/>
  <c r="Y13" i="5" s="1"/>
  <c r="I9" i="4"/>
  <c r="I8" i="4"/>
  <c r="J7" i="4" s="1"/>
  <c r="Y12" i="5" s="1"/>
  <c r="I7" i="4"/>
  <c r="I6" i="4"/>
  <c r="J5" i="4" s="1"/>
  <c r="Y11" i="5" s="1"/>
  <c r="I5" i="4"/>
  <c r="I4" i="4"/>
  <c r="J3" i="4" s="1"/>
  <c r="Y10" i="5" s="1"/>
  <c r="I3" i="4"/>
  <c r="N5" i="2"/>
  <c r="P4" i="2" s="1"/>
  <c r="L11" i="5" s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O12" i="2" s="1"/>
  <c r="H19" i="5" s="1"/>
  <c r="N93" i="2"/>
  <c r="N94" i="2"/>
  <c r="N4" i="2"/>
  <c r="I108" i="7"/>
  <c r="O14" i="2"/>
  <c r="H21" i="5" s="1"/>
  <c r="P8" i="2" l="1"/>
  <c r="L15" i="5" s="1"/>
  <c r="P11" i="2"/>
  <c r="L18" i="5" s="1"/>
  <c r="I99" i="7"/>
  <c r="P5" i="2"/>
  <c r="L12" i="5" s="1"/>
  <c r="P12" i="2"/>
  <c r="L19" i="5" s="1"/>
  <c r="AN14" i="5"/>
  <c r="P15" i="2"/>
  <c r="L22" i="5" s="1"/>
  <c r="O11" i="2"/>
  <c r="H18" i="5" s="1"/>
  <c r="O13" i="2"/>
  <c r="H20" i="5" s="1"/>
  <c r="P7" i="2"/>
  <c r="L14" i="5" s="1"/>
  <c r="P9" i="2"/>
  <c r="L16" i="5" s="1"/>
  <c r="O7" i="2"/>
  <c r="H14" i="5" s="1"/>
  <c r="P6" i="2"/>
  <c r="L13" i="5" s="1"/>
  <c r="P14" i="2"/>
  <c r="L21" i="5" s="1"/>
  <c r="O10" i="2"/>
  <c r="H17" i="5" s="1"/>
  <c r="O6" i="2"/>
  <c r="H13" i="5" s="1"/>
  <c r="O15" i="2"/>
  <c r="H22" i="5" s="1"/>
  <c r="O5" i="2"/>
  <c r="H12" i="5" s="1"/>
  <c r="P10" i="2"/>
  <c r="L17" i="5" s="1"/>
  <c r="O9" i="2"/>
  <c r="H16" i="5" s="1"/>
  <c r="I115" i="7"/>
  <c r="O8" i="2"/>
  <c r="H15" i="5" s="1"/>
  <c r="P16" i="2"/>
  <c r="L23" i="5" s="1"/>
  <c r="O16" i="2"/>
  <c r="H23" i="5" s="1"/>
  <c r="O4" i="2"/>
  <c r="H11" i="5" s="1"/>
  <c r="P13" i="2"/>
  <c r="L20" i="5" s="1"/>
  <c r="AN23" i="5" l="1"/>
  <c r="L24" i="5" s="1"/>
  <c r="AM23" i="5"/>
  <c r="AN15" i="5"/>
  <c r="Y15" i="5" s="1"/>
  <c r="Y19" i="5" s="1"/>
  <c r="Y14" i="5"/>
  <c r="AM24" i="5" l="1"/>
  <c r="H24" i="5"/>
  <c r="AM25" i="5"/>
  <c r="H25" i="5" s="1"/>
  <c r="H26" i="5" l="1"/>
  <c r="Y17" i="5"/>
  <c r="AW20" i="5" s="1"/>
  <c r="Y21" i="5" s="1"/>
</calcChain>
</file>

<file path=xl/sharedStrings.xml><?xml version="1.0" encoding="utf-8"?>
<sst xmlns="http://schemas.openxmlformats.org/spreadsheetml/2006/main" count="505" uniqueCount="108">
  <si>
    <t>小学１年</t>
    <rPh sb="0" eb="2">
      <t>ショウガク</t>
    </rPh>
    <rPh sb="3" eb="4">
      <t>ネン</t>
    </rPh>
    <phoneticPr fontId="2"/>
  </si>
  <si>
    <t>小学２年</t>
    <rPh sb="0" eb="2">
      <t>ショウガク</t>
    </rPh>
    <rPh sb="3" eb="4">
      <t>ネン</t>
    </rPh>
    <phoneticPr fontId="2"/>
  </si>
  <si>
    <t>小学３年</t>
    <rPh sb="0" eb="2">
      <t>ショウガク</t>
    </rPh>
    <rPh sb="3" eb="4">
      <t>ネン</t>
    </rPh>
    <phoneticPr fontId="2"/>
  </si>
  <si>
    <t>小学４年</t>
    <rPh sb="0" eb="2">
      <t>ショウガク</t>
    </rPh>
    <rPh sb="3" eb="4">
      <t>ネン</t>
    </rPh>
    <phoneticPr fontId="2"/>
  </si>
  <si>
    <t>小学５年</t>
    <rPh sb="0" eb="2">
      <t>ショウガク</t>
    </rPh>
    <rPh sb="3" eb="4">
      <t>ネン</t>
    </rPh>
    <phoneticPr fontId="2"/>
  </si>
  <si>
    <t>小学６年</t>
    <rPh sb="0" eb="2">
      <t>ショウガク</t>
    </rPh>
    <rPh sb="3" eb="4">
      <t>ネン</t>
    </rPh>
    <phoneticPr fontId="2"/>
  </si>
  <si>
    <t>中学１年</t>
    <rPh sb="0" eb="2">
      <t>チュウガク</t>
    </rPh>
    <rPh sb="3" eb="4">
      <t>ネン</t>
    </rPh>
    <phoneticPr fontId="2"/>
  </si>
  <si>
    <t>中学２年</t>
    <rPh sb="0" eb="2">
      <t>チュウガク</t>
    </rPh>
    <rPh sb="3" eb="4">
      <t>ネン</t>
    </rPh>
    <phoneticPr fontId="2"/>
  </si>
  <si>
    <t>中学３年</t>
    <rPh sb="0" eb="2">
      <t>チュウガク</t>
    </rPh>
    <rPh sb="3" eb="4">
      <t>ネン</t>
    </rPh>
    <phoneticPr fontId="2"/>
  </si>
  <si>
    <t>無　　段</t>
    <rPh sb="0" eb="1">
      <t>ム</t>
    </rPh>
    <rPh sb="3" eb="4">
      <t>ダン</t>
    </rPh>
    <phoneticPr fontId="2"/>
  </si>
  <si>
    <t>初　　段</t>
    <rPh sb="0" eb="1">
      <t>ショ</t>
    </rPh>
    <rPh sb="3" eb="4">
      <t>ダン</t>
    </rPh>
    <phoneticPr fontId="2"/>
  </si>
  <si>
    <t>弐　　段</t>
    <rPh sb="0" eb="1">
      <t>ニ</t>
    </rPh>
    <rPh sb="3" eb="4">
      <t>ダン</t>
    </rPh>
    <phoneticPr fontId="2"/>
  </si>
  <si>
    <t>参　　段</t>
    <rPh sb="0" eb="1">
      <t>サン</t>
    </rPh>
    <rPh sb="3" eb="4">
      <t>ダン</t>
    </rPh>
    <phoneticPr fontId="2"/>
  </si>
  <si>
    <t>合　　計</t>
    <rPh sb="0" eb="1">
      <t>ゴウ</t>
    </rPh>
    <rPh sb="3" eb="4">
      <t>ケイ</t>
    </rPh>
    <phoneticPr fontId="2"/>
  </si>
  <si>
    <t>〈団体〉</t>
    <rPh sb="1" eb="3">
      <t>ダンタイ</t>
    </rPh>
    <phoneticPr fontId="2"/>
  </si>
  <si>
    <t>〈個人〉</t>
    <rPh sb="1" eb="3">
      <t>コジン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</si>
  <si>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</si>
  <si>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</si>
  <si>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無　 段</t>
    <rPh sb="0" eb="1">
      <t>ム</t>
    </rPh>
    <rPh sb="3" eb="4">
      <t>ダン</t>
    </rPh>
    <phoneticPr fontId="2"/>
  </si>
  <si>
    <t>有   段</t>
    <rPh sb="0" eb="1">
      <t>ユウ</t>
    </rPh>
    <rPh sb="4" eb="5">
      <t>ダン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</si>
  <si>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</si>
  <si>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</si>
  <si>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Ａ小学生の部</t>
    <rPh sb="1" eb="4">
      <t>ショウガクセイ</t>
    </rPh>
    <rPh sb="5" eb="6">
      <t>ブ</t>
    </rPh>
    <phoneticPr fontId="2"/>
  </si>
  <si>
    <t>Ｂ小学生の部</t>
    <rPh sb="1" eb="4">
      <t>ショウガクセイ</t>
    </rPh>
    <rPh sb="5" eb="6">
      <t>ブ</t>
    </rPh>
    <phoneticPr fontId="2"/>
  </si>
  <si>
    <t>Ａ中学生の部</t>
    <rPh sb="1" eb="4">
      <t>チュウガクセイ</t>
    </rPh>
    <rPh sb="5" eb="6">
      <t>ブ</t>
    </rPh>
    <phoneticPr fontId="2"/>
  </si>
  <si>
    <t>Ｂ中学生の部</t>
    <rPh sb="1" eb="4">
      <t>チュウガクセイ</t>
    </rPh>
    <rPh sb="5" eb="6">
      <t>ブ</t>
    </rPh>
    <phoneticPr fontId="2"/>
  </si>
  <si>
    <t>Ａ無段者の部</t>
    <rPh sb="1" eb="3">
      <t>ムダン</t>
    </rPh>
    <rPh sb="3" eb="4">
      <t>シャ</t>
    </rPh>
    <rPh sb="5" eb="6">
      <t>ブ</t>
    </rPh>
    <phoneticPr fontId="2"/>
  </si>
  <si>
    <t>Ｂ無段者の部</t>
    <rPh sb="1" eb="3">
      <t>ムダン</t>
    </rPh>
    <rPh sb="3" eb="4">
      <t>シャ</t>
    </rPh>
    <rPh sb="5" eb="6">
      <t>ブ</t>
    </rPh>
    <phoneticPr fontId="2"/>
  </si>
  <si>
    <t>Ａ有段者の部</t>
    <rPh sb="1" eb="2">
      <t>ユウ</t>
    </rPh>
    <rPh sb="2" eb="3">
      <t>ダン</t>
    </rPh>
    <rPh sb="3" eb="4">
      <t>シャ</t>
    </rPh>
    <rPh sb="5" eb="6">
      <t>ブ</t>
    </rPh>
    <phoneticPr fontId="2"/>
  </si>
  <si>
    <t>Ｂ有段者の部</t>
    <rPh sb="1" eb="2">
      <t>ユウ</t>
    </rPh>
    <rPh sb="2" eb="3">
      <t>ダン</t>
    </rPh>
    <rPh sb="3" eb="4">
      <t>シャ</t>
    </rPh>
    <rPh sb="5" eb="6">
      <t>ブ</t>
    </rPh>
    <phoneticPr fontId="2"/>
  </si>
  <si>
    <t>編 成</t>
    <rPh sb="0" eb="1">
      <t>ヘン</t>
    </rPh>
    <rPh sb="2" eb="3">
      <t>シゲル</t>
    </rPh>
    <phoneticPr fontId="2"/>
  </si>
  <si>
    <t>大 将</t>
    <rPh sb="0" eb="1">
      <t>ダイ</t>
    </rPh>
    <rPh sb="2" eb="3">
      <t>ショウ</t>
    </rPh>
    <phoneticPr fontId="2"/>
  </si>
  <si>
    <t>中 堅</t>
    <rPh sb="0" eb="1">
      <t>ナカ</t>
    </rPh>
    <rPh sb="2" eb="3">
      <t>ケン</t>
    </rPh>
    <phoneticPr fontId="2"/>
  </si>
  <si>
    <t>先 鋒</t>
    <rPh sb="0" eb="1">
      <t>サキ</t>
    </rPh>
    <rPh sb="2" eb="3">
      <t>ホコ</t>
    </rPh>
    <phoneticPr fontId="2"/>
  </si>
  <si>
    <t>小 ６</t>
    <rPh sb="0" eb="1">
      <t>コ</t>
    </rPh>
    <phoneticPr fontId="2"/>
  </si>
  <si>
    <t>小 ５</t>
    <rPh sb="0" eb="1">
      <t>コ</t>
    </rPh>
    <phoneticPr fontId="2"/>
  </si>
  <si>
    <t>小 ４</t>
    <rPh sb="0" eb="1">
      <t>コ</t>
    </rPh>
    <phoneticPr fontId="2"/>
  </si>
  <si>
    <t>学 年</t>
    <rPh sb="0" eb="1">
      <t>ガク</t>
    </rPh>
    <rPh sb="2" eb="3">
      <t>トシ</t>
    </rPh>
    <phoneticPr fontId="2"/>
  </si>
  <si>
    <t>段  位</t>
    <rPh sb="0" eb="1">
      <t>ダン</t>
    </rPh>
    <rPh sb="3" eb="4">
      <t>クライ</t>
    </rPh>
    <phoneticPr fontId="2"/>
  </si>
  <si>
    <t>«申込内訳»</t>
    <rPh sb="1" eb="3">
      <t>モウシコミ</t>
    </rPh>
    <rPh sb="3" eb="5">
      <t>ウチワケ</t>
    </rPh>
    <phoneticPr fontId="2"/>
  </si>
  <si>
    <t>フリガナ</t>
    <phoneticPr fontId="2"/>
  </si>
  <si>
    <t>団体　参加申込書</t>
    <rPh sb="0" eb="2">
      <t>ダンタイ</t>
    </rPh>
    <phoneticPr fontId="2"/>
  </si>
  <si>
    <t>中３</t>
    <rPh sb="0" eb="1">
      <t>ナカ</t>
    </rPh>
    <phoneticPr fontId="2"/>
  </si>
  <si>
    <t>中２</t>
    <rPh sb="0" eb="1">
      <t>ナカ</t>
    </rPh>
    <phoneticPr fontId="2"/>
  </si>
  <si>
    <t>中１</t>
    <rPh sb="0" eb="1">
      <t>ナカ</t>
    </rPh>
    <phoneticPr fontId="2"/>
  </si>
  <si>
    <t>チーム名</t>
    <rPh sb="3" eb="4">
      <t>メイ</t>
    </rPh>
    <phoneticPr fontId="2"/>
  </si>
  <si>
    <t>性別</t>
    <rPh sb="0" eb="2">
      <t>セイベツ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</si>
  <si>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</si>
  <si>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</si>
  <si>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</si>
  <si>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</si>
  <si>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氏名</t>
    <rPh sb="0" eb="2">
      <t>シメイ</t>
    </rPh>
    <phoneticPr fontId="2"/>
  </si>
  <si>
    <t>ｃｍ</t>
  </si>
  <si>
    <t>ｋｇ</t>
  </si>
  <si>
    <t>才</t>
    <rPh sb="0" eb="1">
      <t>サイ</t>
    </rPh>
    <phoneticPr fontId="2"/>
  </si>
  <si>
    <t>記入例</t>
    <rPh sb="0" eb="2">
      <t>キニュウ</t>
    </rPh>
    <rPh sb="2" eb="3">
      <t>レイ</t>
    </rPh>
    <phoneticPr fontId="2"/>
  </si>
  <si>
    <t>川崎　太郎</t>
    <rPh sb="0" eb="2">
      <t>カワサキ</t>
    </rPh>
    <rPh sb="3" eb="5">
      <t>タロウ</t>
    </rPh>
    <phoneticPr fontId="2"/>
  </si>
  <si>
    <t>カワサキ　タロウ</t>
    <phoneticPr fontId="2"/>
  </si>
  <si>
    <t>ｋｇ</t>
    <phoneticPr fontId="2"/>
  </si>
  <si>
    <t>ｃｍ</t>
    <phoneticPr fontId="2"/>
  </si>
  <si>
    <t>氏　　　　　　名</t>
  </si>
  <si>
    <r>
      <t xml:space="preserve">個人　申込書  </t>
    </r>
    <r>
      <rPr>
        <sz val="14"/>
        <rFont val="ＭＳ Ｐゴシック"/>
        <family val="3"/>
        <charset val="128"/>
      </rPr>
      <t>☆区分は小学２年、中学３年、初段のように記入。</t>
    </r>
    <rPh sb="13" eb="14">
      <t>ガク</t>
    </rPh>
    <rPh sb="15" eb="16">
      <t>ネン</t>
    </rPh>
    <rPh sb="18" eb="19">
      <t>ガク</t>
    </rPh>
    <rPh sb="20" eb="21">
      <t>ネン</t>
    </rPh>
    <rPh sb="28" eb="30">
      <t>キニュウ</t>
    </rPh>
    <phoneticPr fontId="2"/>
  </si>
  <si>
    <t>フリガナ</t>
  </si>
  <si>
    <t>団体名</t>
    <phoneticPr fontId="2"/>
  </si>
  <si>
    <t>責任者名</t>
    <phoneticPr fontId="2"/>
  </si>
  <si>
    <t>派遣係員名</t>
    <phoneticPr fontId="2"/>
  </si>
  <si>
    <t>電話番号</t>
  </si>
  <si>
    <t>名</t>
    <rPh sb="0" eb="1">
      <t>メイ</t>
    </rPh>
    <phoneticPr fontId="2"/>
  </si>
  <si>
    <t>合　計</t>
    <rPh sb="0" eb="1">
      <t>ゴウ</t>
    </rPh>
    <rPh sb="2" eb="3">
      <t>ケイ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</si>
  <si>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</si>
  <si>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</si>
  <si>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小　　計</t>
    <rPh sb="0" eb="1">
      <t>ショウ</t>
    </rPh>
    <rPh sb="3" eb="4">
      <t>ケイ</t>
    </rPh>
    <phoneticPr fontId="2"/>
  </si>
  <si>
    <t>参加料</t>
    <rPh sb="0" eb="3">
      <t>サンカリョウ</t>
    </rPh>
    <phoneticPr fontId="2"/>
  </si>
  <si>
    <t>個　人</t>
    <rPh sb="0" eb="1">
      <t>コ</t>
    </rPh>
    <rPh sb="2" eb="3">
      <t>ジン</t>
    </rPh>
    <phoneticPr fontId="2"/>
  </si>
  <si>
    <t>団　体</t>
    <rPh sb="0" eb="1">
      <t>ダン</t>
    </rPh>
    <rPh sb="2" eb="3">
      <t>カラダ</t>
    </rPh>
    <phoneticPr fontId="2"/>
  </si>
  <si>
    <t>円</t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</si>
  <si>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</si>
  <si>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</si>
  <si>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小学校A</t>
    <rPh sb="0" eb="3">
      <t>ショウガッコウ</t>
    </rPh>
    <phoneticPr fontId="2"/>
  </si>
  <si>
    <t>小学校B</t>
    <rPh sb="0" eb="3">
      <t>ショウガッコウ</t>
    </rPh>
    <phoneticPr fontId="2"/>
  </si>
  <si>
    <t>中学校A</t>
    <rPh sb="0" eb="3">
      <t>チュウガッコウ</t>
    </rPh>
    <phoneticPr fontId="2"/>
  </si>
  <si>
    <t>中学校B</t>
    <rPh sb="0" eb="3">
      <t>チュウガッコウ</t>
    </rPh>
    <phoneticPr fontId="2"/>
  </si>
  <si>
    <t>無段A</t>
    <rPh sb="0" eb="2">
      <t>ムダン</t>
    </rPh>
    <phoneticPr fontId="2"/>
  </si>
  <si>
    <t>無段B</t>
    <rPh sb="0" eb="2">
      <t>ムダン</t>
    </rPh>
    <phoneticPr fontId="2"/>
  </si>
  <si>
    <t>有段A</t>
    <rPh sb="0" eb="2">
      <t>ユウダン</t>
    </rPh>
    <phoneticPr fontId="2"/>
  </si>
  <si>
    <t>有段B</t>
    <rPh sb="0" eb="2">
      <t>ユウダン</t>
    </rPh>
    <phoneticPr fontId="2"/>
  </si>
  <si>
    <t>え８</t>
    <phoneticPr fontId="2"/>
  </si>
  <si>
    <t>え１３</t>
    <phoneticPr fontId="2"/>
  </si>
  <si>
    <t>え１８</t>
    <phoneticPr fontId="2"/>
  </si>
  <si>
    <t>え２３</t>
    <phoneticPr fontId="2"/>
  </si>
  <si>
    <t>え２８</t>
    <phoneticPr fontId="2"/>
  </si>
  <si>
    <t>え３３</t>
    <phoneticPr fontId="2"/>
  </si>
  <si>
    <t>え３８</t>
    <phoneticPr fontId="2"/>
  </si>
  <si>
    <t>川崎市市制記念・秋季市民柔道大会　参加申込書</t>
    <rPh sb="0" eb="3">
      <t>カワサキシ</t>
    </rPh>
    <rPh sb="3" eb="5">
      <t>シセイ</t>
    </rPh>
    <rPh sb="5" eb="7">
      <t>キネン</t>
    </rPh>
    <rPh sb="8" eb="10">
      <t>シュウキ</t>
    </rPh>
    <rPh sb="10" eb="12">
      <t>シミン</t>
    </rPh>
    <phoneticPr fontId="2"/>
  </si>
  <si>
    <t>無 段</t>
    <rPh sb="0" eb="1">
      <t>ナ</t>
    </rPh>
    <rPh sb="2" eb="3">
      <t>ダン</t>
    </rPh>
    <phoneticPr fontId="2"/>
  </si>
  <si>
    <t>初 段</t>
    <rPh sb="0" eb="1">
      <t>ハツ</t>
    </rPh>
    <rPh sb="2" eb="3">
      <t>ダン</t>
    </rPh>
    <phoneticPr fontId="2"/>
  </si>
  <si>
    <t>弐 段</t>
    <rPh sb="0" eb="1">
      <t>ニ</t>
    </rPh>
    <rPh sb="2" eb="3">
      <t>ダン</t>
    </rPh>
    <phoneticPr fontId="2"/>
  </si>
  <si>
    <t>男女合計</t>
    <rPh sb="0" eb="2">
      <t>ダンジョ</t>
    </rPh>
    <rPh sb="2" eb="4">
      <t>ゴウケイ</t>
    </rPh>
    <phoneticPr fontId="2"/>
  </si>
  <si>
    <t>審判</t>
    <rPh sb="0" eb="2">
      <t>シンパン</t>
    </rPh>
    <phoneticPr fontId="2"/>
  </si>
  <si>
    <t>会場係</t>
    <rPh sb="0" eb="3">
      <t>カイジョウガカリ</t>
    </rPh>
    <phoneticPr fontId="2"/>
  </si>
  <si>
    <t>所属内
順位</t>
    <rPh sb="0" eb="2">
      <t>ショゾク</t>
    </rPh>
    <rPh sb="2" eb="3">
      <t>ナイ</t>
    </rPh>
    <rPh sb="4" eb="6">
      <t>ジュンイ</t>
    </rPh>
    <phoneticPr fontId="2"/>
  </si>
  <si>
    <t>＊市制記念大会については、区分・男女別で所属内順位の記入をお願いします。</t>
    <rPh sb="1" eb="3">
      <t>シセイ</t>
    </rPh>
    <rPh sb="3" eb="5">
      <t>キネン</t>
    </rPh>
    <rPh sb="5" eb="7">
      <t>タイカイ</t>
    </rPh>
    <rPh sb="13" eb="15">
      <t>クブン</t>
    </rPh>
    <rPh sb="16" eb="18">
      <t>ダンジョ</t>
    </rPh>
    <rPh sb="18" eb="19">
      <t>ベツ</t>
    </rPh>
    <rPh sb="20" eb="22">
      <t>ショゾク</t>
    </rPh>
    <rPh sb="22" eb="23">
      <t>ナイ</t>
    </rPh>
    <rPh sb="23" eb="25">
      <t>ジュンイ</t>
    </rPh>
    <rPh sb="26" eb="28">
      <t>キニュウ</t>
    </rPh>
    <rPh sb="30" eb="31">
      <t>ネガ</t>
    </rPh>
    <phoneticPr fontId="2"/>
  </si>
  <si>
    <t>連絡先</t>
    <phoneticPr fontId="2"/>
  </si>
  <si>
    <t>〒</t>
    <phoneticPr fontId="2"/>
  </si>
  <si>
    <t>－</t>
    <phoneticPr fontId="2"/>
  </si>
  <si>
    <t>参 段</t>
    <rPh sb="0" eb="1">
      <t>サン</t>
    </rPh>
    <rPh sb="2" eb="3">
      <t>ダン</t>
    </rPh>
    <phoneticPr fontId="2"/>
  </si>
  <si>
    <t>大会不参加の場合は右側に○を付けて団体名を記載して提出して下さい。</t>
    <rPh sb="0" eb="2">
      <t>タイカイ</t>
    </rPh>
    <rPh sb="2" eb="5">
      <t>フサンカ</t>
    </rPh>
    <rPh sb="6" eb="8">
      <t>バアイ</t>
    </rPh>
    <rPh sb="9" eb="11">
      <t>ミギガワ</t>
    </rPh>
    <rPh sb="14" eb="15">
      <t>ツ</t>
    </rPh>
    <rPh sb="17" eb="19">
      <t>ダンタイ</t>
    </rPh>
    <rPh sb="19" eb="20">
      <t>メイ</t>
    </rPh>
    <rPh sb="21" eb="23">
      <t>キサイ</t>
    </rPh>
    <rPh sb="25" eb="27">
      <t>テイシュツ</t>
    </rPh>
    <rPh sb="29" eb="30">
      <t>クダ</t>
    </rPh>
    <phoneticPr fontId="2"/>
  </si>
  <si>
    <r>
      <t>＊</t>
    </r>
    <r>
      <rPr>
        <b/>
        <u/>
        <sz val="11"/>
        <color rgb="FFFF0000"/>
        <rFont val="ＭＳ Ｐゴシック"/>
        <family val="3"/>
        <charset val="128"/>
      </rPr>
      <t>ライセンス審判員</t>
    </r>
    <r>
      <rPr>
        <b/>
        <sz val="11"/>
        <color rgb="FFFF0000"/>
        <rFont val="ＭＳ Ｐゴシック"/>
        <family val="3"/>
        <charset val="128"/>
      </rPr>
      <t>もしくは会場係を１名以上、派遣してください。</t>
    </r>
    <rPh sb="6" eb="8">
      <t>シンパン</t>
    </rPh>
    <rPh sb="8" eb="9">
      <t>イン</t>
    </rPh>
    <rPh sb="13" eb="16">
      <t>カイジョウガカリ</t>
    </rPh>
    <rPh sb="18" eb="19">
      <t>メイ</t>
    </rPh>
    <rPh sb="19" eb="21">
      <t>イジョウ</t>
    </rPh>
    <rPh sb="22" eb="24">
      <t>ハケン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</si>
</sst>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&quot;名&quot;"/>
    <numFmt numFmtId="177" formatCode="###&quot; ﾁｰﾑ&quot;"/>
    <numFmt numFmtId="178" formatCode="#,###&quot;円&quot;"/>
    <numFmt numFmtId="179" formatCode="#,###&quot; 円&quot;"/>
    <numFmt numFmtId="180" formatCode="&quot;Ｎｏ．&quot;000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ck">
        <color indexed="64"/>
      </right>
      <top style="dash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ashed">
        <color indexed="64"/>
      </bottom>
      <diagonal/>
    </border>
    <border>
      <left/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80" fontId="0" fillId="0" borderId="0" xfId="0" applyNumberFormat="1" applyProtection="1">
      <alignment vertical="center"/>
      <protection locked="0"/>
    </xf>
    <xf numFmtId="176" fontId="0" fillId="0" borderId="0" xfId="0" applyNumberFormat="1" applyAlignment="1">
      <alignment horizontal="right" vertical="center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textRotation="255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9" xfId="0" applyFont="1" applyBorder="1" applyAlignment="1"/>
    <xf numFmtId="0" fontId="3" fillId="0" borderId="20" xfId="0" applyFont="1" applyBorder="1" applyAlignment="1"/>
    <xf numFmtId="0" fontId="3" fillId="0" borderId="0" xfId="0" applyFont="1" applyAlignment="1"/>
    <xf numFmtId="180" fontId="0" fillId="0" borderId="0" xfId="0" applyNumberFormat="1">
      <alignment vertical="center"/>
    </xf>
    <xf numFmtId="0" fontId="3" fillId="0" borderId="21" xfId="0" applyFont="1" applyBorder="1" applyAlignment="1"/>
    <xf numFmtId="0" fontId="3" fillId="0" borderId="22" xfId="0" applyFont="1" applyBorder="1" applyAlignment="1"/>
    <xf numFmtId="0" fontId="3" fillId="0" borderId="23" xfId="0" applyFont="1" applyBorder="1" applyAlignment="1"/>
    <xf numFmtId="0" fontId="3" fillId="0" borderId="24" xfId="0" applyFont="1" applyBorder="1" applyAlignment="1"/>
    <xf numFmtId="0" fontId="3" fillId="0" borderId="25" xfId="0" applyFont="1" applyBorder="1" applyAlignment="1"/>
    <xf numFmtId="0" fontId="3" fillId="0" borderId="26" xfId="0" applyFont="1" applyBorder="1" applyAlignment="1"/>
    <xf numFmtId="176" fontId="0" fillId="0" borderId="0" xfId="0" applyNumberFormat="1" applyAlignment="1">
      <alignment horizont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 shrinkToFit="1"/>
      <protection locked="0"/>
    </xf>
    <xf numFmtId="0" fontId="1" fillId="0" borderId="50" xfId="0" applyFont="1" applyBorder="1" applyAlignment="1" applyProtection="1">
      <alignment horizontal="center" vertical="center" textRotation="255"/>
      <protection locked="0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55" xfId="0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56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0" fontId="0" fillId="0" borderId="57" xfId="0" applyBorder="1" applyAlignment="1" applyProtection="1">
      <alignment vertical="center" shrinkToFit="1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1" fillId="0" borderId="4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0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13" fillId="0" borderId="0" xfId="0" applyFont="1">
      <alignment vertical="center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43" xfId="0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>
      <alignment horizontal="right"/>
    </xf>
    <xf numFmtId="0" fontId="9" fillId="0" borderId="63" xfId="0" applyFont="1" applyBorder="1" applyAlignment="1">
      <alignment horizontal="right"/>
    </xf>
    <xf numFmtId="0" fontId="9" fillId="0" borderId="22" xfId="0" applyFont="1" applyBorder="1" applyAlignment="1">
      <alignment horizontal="right" vertical="center"/>
    </xf>
    <xf numFmtId="0" fontId="9" fillId="0" borderId="64" xfId="0" applyFont="1" applyBorder="1" applyAlignment="1">
      <alignment horizontal="right" vertical="center"/>
    </xf>
    <xf numFmtId="0" fontId="9" fillId="0" borderId="65" xfId="0" applyFont="1" applyBorder="1" applyAlignment="1">
      <alignment horizontal="right" vertical="center"/>
    </xf>
    <xf numFmtId="0" fontId="9" fillId="0" borderId="66" xfId="0" applyFont="1" applyBorder="1" applyAlignment="1">
      <alignment horizontal="right" vertical="center"/>
    </xf>
    <xf numFmtId="0" fontId="12" fillId="0" borderId="0" xfId="0" applyFont="1" applyAlignment="1">
      <alignment vertical="center" textRotation="255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center" vertical="center" shrinkToFit="1"/>
      <protection locked="0"/>
    </xf>
    <xf numFmtId="0" fontId="13" fillId="0" borderId="67" xfId="0" applyFont="1" applyBorder="1">
      <alignment vertical="center"/>
    </xf>
    <xf numFmtId="49" fontId="10" fillId="0" borderId="163" xfId="0" applyNumberFormat="1" applyFont="1" applyBorder="1" applyAlignment="1" applyProtection="1">
      <alignment horizontal="center" vertical="center"/>
      <protection locked="0"/>
    </xf>
    <xf numFmtId="49" fontId="10" fillId="0" borderId="123" xfId="0" applyNumberFormat="1" applyFont="1" applyBorder="1" applyAlignment="1" applyProtection="1">
      <alignment horizontal="center" vertical="center"/>
      <protection locked="0"/>
    </xf>
    <xf numFmtId="49" fontId="10" fillId="0" borderId="164" xfId="0" applyNumberFormat="1" applyFont="1" applyBorder="1" applyAlignment="1" applyProtection="1">
      <alignment horizontal="center" vertical="center"/>
      <protection locked="0"/>
    </xf>
    <xf numFmtId="0" fontId="14" fillId="0" borderId="163" xfId="0" applyFont="1" applyBorder="1" applyAlignment="1">
      <alignment horizontal="left" vertical="center" wrapText="1"/>
    </xf>
    <xf numFmtId="0" fontId="14" fillId="0" borderId="123" xfId="0" applyFont="1" applyBorder="1" applyAlignment="1">
      <alignment horizontal="left" vertical="center" wrapText="1"/>
    </xf>
    <xf numFmtId="0" fontId="14" fillId="0" borderId="165" xfId="0" applyFont="1" applyBorder="1" applyAlignment="1">
      <alignment horizontal="left" vertical="center" wrapText="1"/>
    </xf>
    <xf numFmtId="0" fontId="0" fillId="0" borderId="7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0" fontId="0" fillId="0" borderId="75" xfId="0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49" fontId="0" fillId="0" borderId="52" xfId="0" applyNumberFormat="1" applyBorder="1" applyAlignment="1" applyProtection="1">
      <alignment horizontal="center" vertical="center"/>
      <protection locked="0"/>
    </xf>
    <xf numFmtId="0" fontId="0" fillId="0" borderId="73" xfId="0" applyBorder="1" applyAlignment="1">
      <alignment horizontal="center" vertical="center" textRotation="255"/>
    </xf>
    <xf numFmtId="0" fontId="0" fillId="0" borderId="69" xfId="0" applyBorder="1" applyAlignment="1" applyProtection="1">
      <alignment horizontal="center" vertical="center" wrapText="1"/>
      <protection locked="0"/>
    </xf>
    <xf numFmtId="0" fontId="0" fillId="0" borderId="80" xfId="0" applyBorder="1" applyAlignment="1" applyProtection="1">
      <alignment horizontal="center" vertical="center" wrapText="1" shrinkToFit="1"/>
      <protection locked="0"/>
    </xf>
    <xf numFmtId="0" fontId="0" fillId="0" borderId="81" xfId="0" applyBorder="1" applyAlignment="1" applyProtection="1">
      <alignment horizontal="center" vertical="center" wrapText="1" shrinkToFit="1"/>
      <protection locked="0"/>
    </xf>
    <xf numFmtId="0" fontId="0" fillId="0" borderId="82" xfId="0" applyBorder="1" applyAlignment="1" applyProtection="1">
      <alignment horizontal="center" vertical="center" wrapText="1" shrinkToFit="1"/>
      <protection locked="0"/>
    </xf>
    <xf numFmtId="49" fontId="0" fillId="0" borderId="53" xfId="0" applyNumberFormat="1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horizontal="center" vertical="center" wrapText="1"/>
      <protection locked="0"/>
    </xf>
    <xf numFmtId="0" fontId="0" fillId="0" borderId="84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85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49" fontId="0" fillId="0" borderId="86" xfId="0" applyNumberFormat="1" applyBorder="1" applyAlignment="1" applyProtection="1">
      <alignment horizontal="center" vertical="center"/>
      <protection locked="0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91" xfId="0" applyNumberForma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72" xfId="0" applyFont="1" applyBorder="1" applyAlignment="1" applyProtection="1">
      <alignment horizontal="center" vertical="center"/>
      <protection locked="0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177" fontId="0" fillId="0" borderId="120" xfId="0" applyNumberFormat="1" applyBorder="1" applyAlignment="1">
      <alignment horizontal="center" vertical="center"/>
    </xf>
    <xf numFmtId="177" fontId="0" fillId="0" borderId="121" xfId="0" applyNumberFormat="1" applyBorder="1" applyAlignment="1">
      <alignment horizontal="center" vertical="center"/>
    </xf>
    <xf numFmtId="177" fontId="0" fillId="0" borderId="122" xfId="0" applyNumberFormat="1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78" fontId="3" fillId="0" borderId="0" xfId="0" applyNumberFormat="1" applyFont="1" applyAlignment="1" applyProtection="1">
      <alignment horizontal="right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176" fontId="0" fillId="0" borderId="113" xfId="0" applyNumberFormat="1" applyBorder="1" applyAlignment="1">
      <alignment horizontal="center"/>
    </xf>
    <xf numFmtId="176" fontId="0" fillId="0" borderId="115" xfId="0" applyNumberFormat="1" applyBorder="1" applyAlignment="1">
      <alignment horizont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3" fillId="0" borderId="72" xfId="0" applyFont="1" applyBorder="1" applyAlignment="1">
      <alignment horizontal="center"/>
    </xf>
    <xf numFmtId="0" fontId="3" fillId="0" borderId="119" xfId="0" applyFont="1" applyBorder="1" applyAlignment="1">
      <alignment horizontal="center"/>
    </xf>
    <xf numFmtId="0" fontId="0" fillId="0" borderId="144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146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96" xfId="0" applyNumberFormat="1" applyBorder="1" applyAlignment="1">
      <alignment horizontal="center" vertical="center"/>
    </xf>
    <xf numFmtId="177" fontId="0" fillId="0" borderId="14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53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4" fillId="0" borderId="155" xfId="0" applyFont="1" applyBorder="1" applyAlignment="1">
      <alignment horizontal="center" vertical="center"/>
    </xf>
    <xf numFmtId="0" fontId="4" fillId="0" borderId="156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0" fillId="0" borderId="157" xfId="0" applyBorder="1" applyAlignment="1">
      <alignment horizontal="center" vertical="center" wrapText="1"/>
    </xf>
    <xf numFmtId="0" fontId="0" fillId="0" borderId="158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59" xfId="0" applyBorder="1" applyAlignment="1" applyProtection="1">
      <alignment horizontal="center" vertical="center" shrinkToFit="1"/>
      <protection locked="0"/>
    </xf>
    <xf numFmtId="0" fontId="1" fillId="0" borderId="160" xfId="0" applyFont="1" applyBorder="1" applyAlignment="1" applyProtection="1">
      <alignment horizontal="center" vertical="center" shrinkToFit="1"/>
      <protection locked="0"/>
    </xf>
    <xf numFmtId="0" fontId="1" fillId="0" borderId="122" xfId="0" applyFont="1" applyBorder="1" applyAlignment="1" applyProtection="1">
      <alignment horizontal="center" vertical="center" shrinkToFit="1"/>
      <protection locked="0"/>
    </xf>
    <xf numFmtId="0" fontId="9" fillId="0" borderId="161" xfId="0" applyFont="1" applyBorder="1" applyAlignment="1">
      <alignment horizontal="center" vertical="center" textRotation="255"/>
    </xf>
    <xf numFmtId="0" fontId="9" fillId="0" borderId="162" xfId="0" applyFont="1" applyBorder="1" applyAlignment="1">
      <alignment horizontal="center" vertical="center" textRotation="255"/>
    </xf>
    <xf numFmtId="0" fontId="9" fillId="0" borderId="139" xfId="0" applyFont="1" applyBorder="1" applyAlignment="1">
      <alignment horizontal="center" vertical="center" textRotation="255"/>
    </xf>
    <xf numFmtId="177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7" fontId="0" fillId="0" borderId="0" xfId="0" applyNumberFormat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27</xdr:row>
      <xdr:rowOff>123825</xdr:rowOff>
    </xdr:from>
    <xdr:to>
      <xdr:col>7</xdr:col>
      <xdr:colOff>323850</xdr:colOff>
      <xdr:row>30</xdr:row>
      <xdr:rowOff>114298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0075" y="4752975"/>
          <a:ext cx="4524375" cy="50482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ここをクリック！！</a:t>
          </a:r>
        </a:p>
      </xdr:txBody>
    </xdr:sp>
    <xdr:clientData/>
  </xdr:twoCellAnchor>
  <xdr:twoCellAnchor editAs="oneCell">
    <xdr:from>
      <xdr:col>0</xdr:col>
      <xdr:colOff>114300</xdr:colOff>
      <xdr:row>7</xdr:row>
      <xdr:rowOff>161925</xdr:rowOff>
    </xdr:from>
    <xdr:to>
      <xdr:col>3</xdr:col>
      <xdr:colOff>542925</xdr:colOff>
      <xdr:row>27</xdr:row>
      <xdr:rowOff>28575</xdr:rowOff>
    </xdr:to>
    <xdr:pic>
      <xdr:nvPicPr>
        <xdr:cNvPr id="6369" name="図 2" descr="申込書.tif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62075"/>
          <a:ext cx="2486025" cy="329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266699</xdr:colOff>
      <xdr:row>14</xdr:row>
      <xdr:rowOff>114300</xdr:rowOff>
    </xdr:from>
    <xdr:to>
      <xdr:col>3</xdr:col>
      <xdr:colOff>466724</xdr:colOff>
      <xdr:row>26</xdr:row>
      <xdr:rowOff>28575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6699" y="2514600"/>
          <a:ext cx="2257425" cy="1971675"/>
        </a:xfrm>
        <a:prstGeom prst="ellipse">
          <a:avLst/>
        </a:prstGeom>
        <a:solidFill>
          <a:srgbClr val="4F81BD">
            <a:alpha val="36078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>
            <a:lnSpc>
              <a:spcPts val="1900"/>
            </a:lnSpc>
          </a:pPr>
          <a:r>
            <a:rPr kumimoji="1" lang="ja-JP" altLang="en-US" sz="16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ここは、記入の必要はありません。自動的に計算されます。</a:t>
          </a:r>
        </a:p>
      </xdr:txBody>
    </xdr:sp>
    <xdr:clientData/>
  </xdr:twoCellAnchor>
  <xdr:twoCellAnchor>
    <xdr:from>
      <xdr:col>0</xdr:col>
      <xdr:colOff>161925</xdr:colOff>
      <xdr:row>5</xdr:row>
      <xdr:rowOff>142875</xdr:rowOff>
    </xdr:from>
    <xdr:to>
      <xdr:col>3</xdr:col>
      <xdr:colOff>533400</xdr:colOff>
      <xdr:row>8</xdr:row>
      <xdr:rowOff>114300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1925" y="1000125"/>
          <a:ext cx="2428875" cy="485775"/>
        </a:xfrm>
        <a:prstGeom prst="downArrow">
          <a:avLst/>
        </a:prstGeom>
        <a:solidFill>
          <a:srgbClr val="4F81BD">
            <a:alpha val="45098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kumimoji="1" lang="ja-JP" altLang="en-US" sz="11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ここを記入！！</a:t>
          </a:r>
        </a:p>
      </xdr:txBody>
    </xdr:sp>
    <xdr:clientData/>
  </xdr:twoCellAnchor>
  <xdr:twoCellAnchor>
    <xdr:from>
      <xdr:col>0</xdr:col>
      <xdr:colOff>161925</xdr:colOff>
      <xdr:row>3</xdr:row>
      <xdr:rowOff>47625</xdr:rowOff>
    </xdr:from>
    <xdr:to>
      <xdr:col>3</xdr:col>
      <xdr:colOff>571500</xdr:colOff>
      <xdr:row>5</xdr:row>
      <xdr:rowOff>85725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61925" y="561975"/>
          <a:ext cx="2466975" cy="38100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大会参加申込書の記入について</a:t>
          </a:r>
        </a:p>
      </xdr:txBody>
    </xdr:sp>
    <xdr:clientData/>
  </xdr:twoCellAnchor>
  <xdr:twoCellAnchor>
    <xdr:from>
      <xdr:col>4</xdr:col>
      <xdr:colOff>314325</xdr:colOff>
      <xdr:row>3</xdr:row>
      <xdr:rowOff>28575</xdr:rowOff>
    </xdr:from>
    <xdr:to>
      <xdr:col>7</xdr:col>
      <xdr:colOff>209550</xdr:colOff>
      <xdr:row>5</xdr:row>
      <xdr:rowOff>66675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057525" y="542925"/>
          <a:ext cx="1952625" cy="38100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個人申込書の記入について</a:t>
          </a:r>
        </a:p>
      </xdr:txBody>
    </xdr:sp>
    <xdr:clientData/>
  </xdr:twoCellAnchor>
  <xdr:twoCellAnchor editAs="oneCell">
    <xdr:from>
      <xdr:col>4</xdr:col>
      <xdr:colOff>295275</xdr:colOff>
      <xdr:row>12</xdr:row>
      <xdr:rowOff>85725</xdr:rowOff>
    </xdr:from>
    <xdr:to>
      <xdr:col>6</xdr:col>
      <xdr:colOff>528612</xdr:colOff>
      <xdr:row>21</xdr:row>
      <xdr:rowOff>114300</xdr:rowOff>
    </xdr:to>
    <xdr:pic>
      <xdr:nvPicPr>
        <xdr:cNvPr id="10" name="図 9" descr="kubun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23909" r="7874"/>
        <a:stretch>
          <a:fillRect/>
        </a:stretch>
      </xdr:blipFill>
      <xdr:spPr>
        <a:xfrm>
          <a:off x="3038475" y="2143125"/>
          <a:ext cx="1604937" cy="1571625"/>
        </a:xfrm>
        <a:prstGeom prst="rect">
          <a:avLst/>
        </a:prstGeom>
        <a:ln w="9525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 editAs="oneCell">
    <xdr:from>
      <xdr:col>9</xdr:col>
      <xdr:colOff>123825</xdr:colOff>
      <xdr:row>12</xdr:row>
      <xdr:rowOff>133350</xdr:rowOff>
    </xdr:from>
    <xdr:to>
      <xdr:col>11</xdr:col>
      <xdr:colOff>522877</xdr:colOff>
      <xdr:row>20</xdr:row>
      <xdr:rowOff>9525</xdr:rowOff>
    </xdr:to>
    <xdr:pic>
      <xdr:nvPicPr>
        <xdr:cNvPr id="11" name="図 10" descr="seibetu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28082"/>
        <a:stretch>
          <a:fillRect/>
        </a:stretch>
      </xdr:blipFill>
      <xdr:spPr>
        <a:xfrm>
          <a:off x="6296025" y="2190750"/>
          <a:ext cx="1770652" cy="1247775"/>
        </a:xfrm>
        <a:prstGeom prst="rect">
          <a:avLst/>
        </a:prstGeom>
        <a:ln w="127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4</xdr:col>
      <xdr:colOff>285750</xdr:colOff>
      <xdr:row>6</xdr:row>
      <xdr:rowOff>28575</xdr:rowOff>
    </xdr:from>
    <xdr:to>
      <xdr:col>12</xdr:col>
      <xdr:colOff>400050</xdr:colOff>
      <xdr:row>14</xdr:row>
      <xdr:rowOff>57150</xdr:rowOff>
    </xdr:to>
    <xdr:grpSp>
      <xdr:nvGrpSpPr>
        <xdr:cNvPr id="6376" name="グループ化 25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GrpSpPr>
          <a:grpSpLocks/>
        </xdr:cNvGrpSpPr>
      </xdr:nvGrpSpPr>
      <xdr:grpSpPr bwMode="auto">
        <a:xfrm>
          <a:off x="3028950" y="1057275"/>
          <a:ext cx="5600700" cy="1400175"/>
          <a:chOff x="2543176" y="6667501"/>
          <a:chExt cx="6143625" cy="1666874"/>
        </a:xfrm>
      </xdr:grpSpPr>
      <xdr:grpSp>
        <xdr:nvGrpSpPr>
          <xdr:cNvPr id="6382" name="グループ化 17">
            <a:extLst>
              <a:ext uri="{FF2B5EF4-FFF2-40B4-BE49-F238E27FC236}">
                <a16:creationId xmlns:a16="http://schemas.microsoft.com/office/drawing/2014/main" id="{00000000-0008-0000-0000-0000EE180000}"/>
              </a:ext>
            </a:extLst>
          </xdr:cNvPr>
          <xdr:cNvGrpSpPr>
            <a:grpSpLocks/>
          </xdr:cNvGrpSpPr>
        </xdr:nvGrpSpPr>
        <xdr:grpSpPr bwMode="auto">
          <a:xfrm>
            <a:off x="2543176" y="6667501"/>
            <a:ext cx="6143625" cy="1219199"/>
            <a:chOff x="2543176" y="6667501"/>
            <a:chExt cx="6143625" cy="1219199"/>
          </a:xfrm>
        </xdr:grpSpPr>
        <xdr:grpSp>
          <xdr:nvGrpSpPr>
            <xdr:cNvPr id="6386" name="グループ化 14">
              <a:extLst>
                <a:ext uri="{FF2B5EF4-FFF2-40B4-BE49-F238E27FC236}">
                  <a16:creationId xmlns:a16="http://schemas.microsoft.com/office/drawing/2014/main" id="{00000000-0008-0000-0000-0000F21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543176" y="6667501"/>
              <a:ext cx="6143625" cy="1219199"/>
              <a:chOff x="2485182" y="7658101"/>
              <a:chExt cx="6687393" cy="1465014"/>
            </a:xfrm>
          </xdr:grpSpPr>
          <xdr:pic>
            <xdr:nvPicPr>
              <xdr:cNvPr id="6389" name="図 11" descr="seibetu2.jpg">
                <a:extLst>
                  <a:ext uri="{FF2B5EF4-FFF2-40B4-BE49-F238E27FC236}">
                    <a16:creationId xmlns:a16="http://schemas.microsoft.com/office/drawing/2014/main" id="{00000000-0008-0000-0000-0000F518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533650" y="7658101"/>
                <a:ext cx="6638925" cy="14650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6390" name="図 8" descr="kubun2.jpg">
                <a:extLst>
                  <a:ext uri="{FF2B5EF4-FFF2-40B4-BE49-F238E27FC236}">
                    <a16:creationId xmlns:a16="http://schemas.microsoft.com/office/drawing/2014/main" id="{00000000-0008-0000-0000-0000F618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485182" y="8067676"/>
                <a:ext cx="1533525" cy="10133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  <xdr:sp macro="" textlink="">
          <xdr:nvSpPr>
            <xdr:cNvPr id="16" name="円/楕円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>
            <a:xfrm>
              <a:off x="2783488" y="7370536"/>
              <a:ext cx="1065731" cy="430893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endParaRPr lang="ja-JP" altLang="en-US"/>
            </a:p>
          </xdr:txBody>
        </xdr:sp>
        <xdr:sp macro="" textlink="">
          <xdr:nvSpPr>
            <xdr:cNvPr id="17" name="円/楕円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5938887" y="7370536"/>
              <a:ext cx="1065731" cy="430893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endParaRPr lang="ja-JP" altLang="en-US"/>
            </a:p>
          </xdr:txBody>
        </xdr:sp>
      </xdr:grpSp>
      <xdr:pic>
        <xdr:nvPicPr>
          <xdr:cNvPr id="6383" name="図 13" descr="kubun2.jpg">
            <a:extLst>
              <a:ext uri="{FF2B5EF4-FFF2-40B4-BE49-F238E27FC236}">
                <a16:creationId xmlns:a16="http://schemas.microsoft.com/office/drawing/2014/main" id="{00000000-0008-0000-0000-0000EF1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48175" y="7200900"/>
            <a:ext cx="1114425" cy="11334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20" name="直線矢印コネクタ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/>
        </xdr:nvCxnSpPr>
        <xdr:spPr>
          <a:xfrm flipV="1">
            <a:off x="5552298" y="7722054"/>
            <a:ext cx="1107524" cy="170089"/>
          </a:xfrm>
          <a:prstGeom prst="straightConnector1">
            <a:avLst/>
          </a:prstGeom>
          <a:ln w="5715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矢印コネクタ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/>
        </xdr:nvCxnSpPr>
        <xdr:spPr>
          <a:xfrm rot="10800000">
            <a:off x="3734287" y="7688036"/>
            <a:ext cx="647797" cy="260803"/>
          </a:xfrm>
          <a:prstGeom prst="straightConnector1">
            <a:avLst/>
          </a:prstGeom>
          <a:ln w="5715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57150</xdr:colOff>
      <xdr:row>21</xdr:row>
      <xdr:rowOff>95250</xdr:rowOff>
    </xdr:from>
    <xdr:to>
      <xdr:col>13</xdr:col>
      <xdr:colOff>171450</xdr:colOff>
      <xdr:row>25</xdr:row>
      <xdr:rowOff>85725</xdr:rowOff>
    </xdr:to>
    <xdr:grpSp>
      <xdr:nvGrpSpPr>
        <xdr:cNvPr id="6377" name="グループ化 29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GrpSpPr>
          <a:grpSpLocks/>
        </xdr:cNvGrpSpPr>
      </xdr:nvGrpSpPr>
      <xdr:grpSpPr bwMode="auto">
        <a:xfrm>
          <a:off x="4857750" y="3695700"/>
          <a:ext cx="4229100" cy="676275"/>
          <a:chOff x="3600450" y="2571751"/>
          <a:chExt cx="4229100" cy="676274"/>
        </a:xfrm>
      </xdr:grpSpPr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3600450" y="2581276"/>
            <a:ext cx="4229100" cy="66674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en-US" sz="1100"/>
              <a:t>１．区分・性別のセルをクリックして、　　　　を表示させ、クリックする。</a:t>
            </a:r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ja-JP" altLang="en-US" sz="1100"/>
              <a:t>２．リストから、区分や性別を選択する。</a:t>
            </a:r>
            <a:endParaRPr kumimoji="1" lang="en-US" altLang="ja-JP" sz="1100"/>
          </a:p>
        </xdr:txBody>
      </xdr:sp>
      <xdr:pic>
        <xdr:nvPicPr>
          <xdr:cNvPr id="6381" name="図 28" descr="kubun2.jpg">
            <a:extLst>
              <a:ext uri="{FF2B5EF4-FFF2-40B4-BE49-F238E27FC236}">
                <a16:creationId xmlns:a16="http://schemas.microsoft.com/office/drawing/2014/main" id="{00000000-0008-0000-0000-0000ED1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38825" y="2571751"/>
            <a:ext cx="276225" cy="2588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152400</xdr:colOff>
      <xdr:row>0</xdr:row>
      <xdr:rowOff>66675</xdr:rowOff>
    </xdr:from>
    <xdr:to>
      <xdr:col>3</xdr:col>
      <xdr:colOff>581025</xdr:colOff>
      <xdr:row>2</xdr:row>
      <xdr:rowOff>104775</xdr:rowOff>
    </xdr:to>
    <xdr:sp macro="" textlink="">
      <xdr:nvSpPr>
        <xdr:cNvPr id="31" name="フレーム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52400" y="66675"/>
          <a:ext cx="2486025" cy="38100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申込書の記入方法について</a:t>
          </a:r>
        </a:p>
      </xdr:txBody>
    </xdr:sp>
    <xdr:clientData/>
  </xdr:twoCellAnchor>
  <xdr:twoCellAnchor editAs="oneCell">
    <xdr:from>
      <xdr:col>0</xdr:col>
      <xdr:colOff>9525</xdr:colOff>
      <xdr:row>30</xdr:row>
      <xdr:rowOff>152400</xdr:rowOff>
    </xdr:from>
    <xdr:to>
      <xdr:col>9</xdr:col>
      <xdr:colOff>295275</xdr:colOff>
      <xdr:row>34</xdr:row>
      <xdr:rowOff>66675</xdr:rowOff>
    </xdr:to>
    <xdr:pic>
      <xdr:nvPicPr>
        <xdr:cNvPr id="6379" name="Picture 442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31"/>
        <a:stretch>
          <a:fillRect/>
        </a:stretch>
      </xdr:blipFill>
      <xdr:spPr bwMode="auto">
        <a:xfrm>
          <a:off x="9525" y="5295900"/>
          <a:ext cx="64579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46892</xdr:colOff>
      <xdr:row>16</xdr:row>
      <xdr:rowOff>55684</xdr:rowOff>
    </xdr:from>
    <xdr:to>
      <xdr:col>59</xdr:col>
      <xdr:colOff>266700</xdr:colOff>
      <xdr:row>19</xdr:row>
      <xdr:rowOff>121624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04084" y="6027126"/>
          <a:ext cx="1743808" cy="1077056"/>
        </a:xfrm>
        <a:prstGeom prst="wedgeRoundRectCallout">
          <a:avLst>
            <a:gd name="adj1" fmla="val -59628"/>
            <a:gd name="adj2" fmla="val 7865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400"/>
            <a:t>　申込内訳は自動で計算されます。入力の必要はありません。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285750</xdr:colOff>
      <xdr:row>26</xdr:row>
      <xdr:rowOff>219075</xdr:rowOff>
    </xdr:from>
    <xdr:to>
      <xdr:col>16</xdr:col>
      <xdr:colOff>409575</xdr:colOff>
      <xdr:row>40</xdr:row>
      <xdr:rowOff>57150</xdr:rowOff>
    </xdr:to>
    <xdr:grpSp>
      <xdr:nvGrpSpPr>
        <xdr:cNvPr id="4392" name="グループ化 7">
          <a:extLst>
            <a:ext uri="{FF2B5EF4-FFF2-40B4-BE49-F238E27FC236}">
              <a16:creationId xmlns:a16="http://schemas.microsoft.com/office/drawing/2014/main" id="{00000000-0008-0000-0300-000028110000}"/>
            </a:ext>
          </a:extLst>
        </xdr:cNvPr>
        <xdr:cNvGrpSpPr>
          <a:grpSpLocks/>
        </xdr:cNvGrpSpPr>
      </xdr:nvGrpSpPr>
      <xdr:grpSpPr bwMode="auto">
        <a:xfrm>
          <a:off x="7756663" y="6679510"/>
          <a:ext cx="2873651" cy="3316770"/>
          <a:chOff x="7769916" y="8132280"/>
          <a:chExt cx="2869923" cy="3318428"/>
        </a:xfrm>
      </xdr:grpSpPr>
      <xdr:grpSp>
        <xdr:nvGrpSpPr>
          <xdr:cNvPr id="4393" name="グループ化 5">
            <a:extLst>
              <a:ext uri="{FF2B5EF4-FFF2-40B4-BE49-F238E27FC236}">
                <a16:creationId xmlns:a16="http://schemas.microsoft.com/office/drawing/2014/main" id="{00000000-0008-0000-0300-000029110000}"/>
              </a:ext>
            </a:extLst>
          </xdr:cNvPr>
          <xdr:cNvGrpSpPr>
            <a:grpSpLocks/>
          </xdr:cNvGrpSpPr>
        </xdr:nvGrpSpPr>
        <xdr:grpSpPr bwMode="auto">
          <a:xfrm>
            <a:off x="7909063" y="8132280"/>
            <a:ext cx="2730776" cy="1405145"/>
            <a:chOff x="6824870" y="6766891"/>
            <a:chExt cx="2724978" cy="1416327"/>
          </a:xfrm>
        </xdr:grpSpPr>
        <xdr:sp macro="" textlink="">
          <xdr:nvSpPr>
            <xdr:cNvPr id="2" name="角丸四角形吹き出し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/>
          </xdr:nvSpPr>
          <xdr:spPr>
            <a:xfrm>
              <a:off x="6828735" y="6766891"/>
              <a:ext cx="2721113" cy="1416977"/>
            </a:xfrm>
            <a:prstGeom prst="wedgeRoundRectCallout">
              <a:avLst>
                <a:gd name="adj1" fmla="val -58220"/>
                <a:gd name="adj2" fmla="val 69622"/>
                <a:gd name="adj3" fmla="val 16667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l">
                <a:lnSpc>
                  <a:spcPts val="1700"/>
                </a:lnSpc>
              </a:pPr>
              <a:r>
                <a:rPr lang="ja-JP" altLang="en-US" sz="1100" b="1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　</a:t>
              </a:r>
              <a:r>
                <a:rPr lang="ja-JP" altLang="ja-JP" sz="1400" b="1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有段者の部</a:t>
              </a:r>
              <a:r>
                <a:rPr lang="ja-JP" altLang="en-US" sz="1400" b="1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の</a:t>
              </a:r>
              <a:r>
                <a:rPr lang="ja-JP" altLang="ja-JP" sz="1400" b="1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選手</a:t>
              </a:r>
              <a:r>
                <a:rPr lang="ja-JP" altLang="en-US" sz="1400" b="1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は、</a:t>
              </a:r>
              <a:r>
                <a:rPr lang="ja-JP" altLang="en-US" sz="1400" b="1" u="dbl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３</a:t>
              </a:r>
              <a:r>
                <a:rPr lang="ja-JP" altLang="ja-JP" sz="1400" b="1" u="dbl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段以下</a:t>
              </a:r>
              <a:r>
                <a:rPr lang="ja-JP" altLang="en-US" sz="1400" b="1" u="none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の</a:t>
              </a:r>
              <a:r>
                <a:rPr lang="ja-JP" altLang="ja-JP" sz="1400" b="1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３名　</a:t>
              </a:r>
              <a:r>
                <a:rPr lang="en-US" altLang="ja-JP" sz="1400" b="1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(</a:t>
              </a:r>
              <a:r>
                <a:rPr lang="ja-JP" altLang="ja-JP" sz="1400" b="1" u="dbl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合計</a:t>
              </a:r>
              <a:r>
                <a:rPr lang="ja-JP" altLang="en-US" sz="1400" b="1" u="dbl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６段</a:t>
              </a:r>
              <a:r>
                <a:rPr lang="ja-JP" altLang="ja-JP" sz="1400" b="1" u="dbl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以内</a:t>
              </a:r>
              <a:r>
                <a:rPr lang="ja-JP" altLang="en-US" sz="1400" b="1" u="dbl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）</a:t>
              </a:r>
              <a:r>
                <a:rPr lang="ja-JP" altLang="en-US" sz="1400" b="1" u="none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です。</a:t>
              </a:r>
              <a:r>
                <a:rPr lang="ja-JP" altLang="ja-JP" sz="1400" b="1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配列は段順位</a:t>
              </a:r>
              <a:r>
                <a:rPr lang="ja-JP" altLang="en-US" sz="1400" b="1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にしてください。</a:t>
              </a:r>
              <a:endParaRPr lang="en-US" altLang="ja-JP" sz="1400" b="1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  <a:p>
              <a:pPr algn="l"/>
              <a:r>
                <a:rPr kumimoji="1" lang="ja-JP" altLang="en-US" sz="1400" b="1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　段位は、　　　をクリックして選択してください。（下図参照）</a:t>
              </a:r>
              <a:endParaRPr kumimoji="1" lang="ja-JP" altLang="en-US" sz="1400"/>
            </a:p>
          </xdr:txBody>
        </xdr:sp>
        <xdr:pic>
          <xdr:nvPicPr>
            <xdr:cNvPr id="4398" name="図 28" descr="kubun2.jpg">
              <a:extLst>
                <a:ext uri="{FF2B5EF4-FFF2-40B4-BE49-F238E27FC236}">
                  <a16:creationId xmlns:a16="http://schemas.microsoft.com/office/drawing/2014/main" id="{00000000-0008-0000-0300-00002E1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702827" y="7578587"/>
              <a:ext cx="276225" cy="2588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4394" name="グループ化 6">
            <a:extLst>
              <a:ext uri="{FF2B5EF4-FFF2-40B4-BE49-F238E27FC236}">
                <a16:creationId xmlns:a16="http://schemas.microsoft.com/office/drawing/2014/main" id="{00000000-0008-0000-0300-00002A110000}"/>
              </a:ext>
            </a:extLst>
          </xdr:cNvPr>
          <xdr:cNvGrpSpPr>
            <a:grpSpLocks/>
          </xdr:cNvGrpSpPr>
        </xdr:nvGrpSpPr>
        <xdr:grpSpPr bwMode="auto">
          <a:xfrm>
            <a:off x="7769916" y="10034382"/>
            <a:ext cx="2435087" cy="1416326"/>
            <a:chOff x="7769916" y="10034382"/>
            <a:chExt cx="2435087" cy="1416326"/>
          </a:xfrm>
        </xdr:grpSpPr>
        <xdr:pic>
          <xdr:nvPicPr>
            <xdr:cNvPr id="4099" name="Picture 3">
              <a:extLs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/>
            <a:srcRect r="-342"/>
            <a:stretch>
              <a:fillRect/>
            </a:stretch>
          </xdr:blipFill>
          <xdr:spPr bwMode="auto">
            <a:xfrm>
              <a:off x="7769916" y="10035356"/>
              <a:ext cx="2431330" cy="1415352"/>
            </a:xfrm>
            <a:prstGeom prst="rect">
              <a:avLst/>
            </a:prstGeom>
            <a:ln w="9525" cap="sq">
              <a:solidFill>
                <a:srgbClr val="000000"/>
              </a:solidFill>
              <a:prstDash val="solid"/>
              <a:miter lim="800000"/>
            </a:ln>
            <a:effectLst>
              <a:outerShdw blurRad="50800" dist="38100" dir="2700000" algn="tl" rotWithShape="0">
                <a:srgbClr val="000000">
                  <a:alpha val="43000"/>
                </a:srgbClr>
              </a:outerShdw>
            </a:effectLst>
          </xdr:spPr>
        </xdr:pic>
        <xdr:sp macro="" textlink="">
          <xdr:nvSpPr>
            <xdr:cNvPr id="5" name="円/楕円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/>
          </xdr:nvSpPr>
          <xdr:spPr>
            <a:xfrm>
              <a:off x="9600565" y="10379631"/>
              <a:ext cx="562543" cy="439907"/>
            </a:xfrm>
            <a:prstGeom prst="ellipse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ja-JP" altLang="en-US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E1" sqref="E1"/>
    </sheetView>
  </sheetViews>
  <sheetFormatPr defaultRowHeight="13.5" x14ac:dyDescent="0.15"/>
  <sheetData/>
  <sheetProtection password="CC51" sheet="1" formatCells="0" formatColumns="0" formatRows="0" insertColumns="0" insertRows="0" insertHyperlinks="0" deleteColumns="0" deleteRows="0" sort="0" autoFilter="0" pivotTables="0"/>
  <phoneticPr fontId="2"/>
  <pageMargins left="0.59055118110236215" right="0.59055118110236215" top="0.59055118110236215" bottom="0.59055118110236215" header="0.51181102362204722" footer="0.51181102362204722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X78"/>
  <sheetViews>
    <sheetView zoomScale="130" zoomScaleNormal="130" workbookViewId="0">
      <selection activeCell="S6" sqref="S6:AA6"/>
    </sheetView>
  </sheetViews>
  <sheetFormatPr defaultRowHeight="13.5" x14ac:dyDescent="0.15"/>
  <cols>
    <col min="1" max="36" width="2.25" style="1" customWidth="1"/>
    <col min="37" max="37" width="2.5" style="1" customWidth="1"/>
    <col min="38" max="50" width="2.5" style="1" hidden="1" customWidth="1"/>
    <col min="51" max="59" width="2.5" style="1" customWidth="1"/>
    <col min="60" max="16384" width="9" style="1"/>
  </cols>
  <sheetData>
    <row r="1" spans="1:40" ht="36" customHeight="1" thickBot="1" x14ac:dyDescent="0.2">
      <c r="A1" s="197" t="s">
        <v>93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</row>
    <row r="2" spans="1:40" ht="33.75" customHeight="1" x14ac:dyDescent="0.15">
      <c r="A2" s="138" t="s">
        <v>62</v>
      </c>
      <c r="B2" s="139"/>
      <c r="C2" s="139"/>
      <c r="D2" s="139"/>
      <c r="E2" s="139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5"/>
      <c r="R2" s="123" t="s">
        <v>106</v>
      </c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5"/>
      <c r="AH2" s="120"/>
      <c r="AI2" s="121"/>
      <c r="AJ2" s="122"/>
    </row>
    <row r="3" spans="1:40" ht="33.75" customHeight="1" x14ac:dyDescent="0.15">
      <c r="A3" s="152" t="s">
        <v>63</v>
      </c>
      <c r="B3" s="153"/>
      <c r="C3" s="153"/>
      <c r="D3" s="153"/>
      <c r="E3" s="153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1" t="s">
        <v>102</v>
      </c>
      <c r="S3" s="141"/>
      <c r="T3" s="80" t="s">
        <v>103</v>
      </c>
      <c r="U3" s="140"/>
      <c r="V3" s="140"/>
      <c r="W3" s="81" t="s">
        <v>104</v>
      </c>
      <c r="X3" s="140"/>
      <c r="Y3" s="140"/>
      <c r="Z3" s="140"/>
      <c r="AA3" s="132"/>
      <c r="AB3" s="132"/>
      <c r="AC3" s="132"/>
      <c r="AD3" s="132"/>
      <c r="AE3" s="132"/>
      <c r="AF3" s="132"/>
      <c r="AG3" s="132"/>
      <c r="AH3" s="132"/>
      <c r="AI3" s="132"/>
      <c r="AJ3" s="133"/>
    </row>
    <row r="4" spans="1:40" ht="33.75" customHeight="1" x14ac:dyDescent="0.15">
      <c r="A4" s="150" t="s">
        <v>64</v>
      </c>
      <c r="B4" s="151"/>
      <c r="C4" s="151"/>
      <c r="D4" s="151"/>
      <c r="E4" s="151"/>
      <c r="F4" s="147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9"/>
      <c r="R4" s="141"/>
      <c r="S4" s="141"/>
      <c r="T4" s="134" t="s">
        <v>66</v>
      </c>
      <c r="U4" s="135"/>
      <c r="V4" s="135"/>
      <c r="W4" s="135"/>
      <c r="X4" s="146"/>
      <c r="Y4" s="146"/>
      <c r="Z4" s="146"/>
      <c r="AA4" s="82" t="s">
        <v>104</v>
      </c>
      <c r="AB4" s="146"/>
      <c r="AC4" s="146"/>
      <c r="AD4" s="146"/>
      <c r="AE4" s="146"/>
      <c r="AF4" s="82" t="s">
        <v>104</v>
      </c>
      <c r="AG4" s="146"/>
      <c r="AH4" s="146"/>
      <c r="AI4" s="146"/>
      <c r="AJ4" s="154"/>
    </row>
    <row r="5" spans="1:40" ht="33.75" customHeight="1" x14ac:dyDescent="0.15">
      <c r="A5" s="126" t="s">
        <v>65</v>
      </c>
      <c r="B5" s="127"/>
      <c r="C5" s="127"/>
      <c r="D5" s="127"/>
      <c r="E5" s="127"/>
      <c r="F5" s="130" t="s">
        <v>98</v>
      </c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1"/>
    </row>
    <row r="6" spans="1:40" ht="33.75" customHeight="1" thickBot="1" x14ac:dyDescent="0.2">
      <c r="A6" s="128"/>
      <c r="B6" s="129"/>
      <c r="C6" s="129"/>
      <c r="D6" s="129"/>
      <c r="E6" s="129"/>
      <c r="F6" s="136" t="s">
        <v>99</v>
      </c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7"/>
    </row>
    <row r="7" spans="1:40" ht="25.5" customHeight="1" x14ac:dyDescent="0.15">
      <c r="Q7" s="119" t="s">
        <v>107</v>
      </c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</row>
    <row r="8" spans="1:40" ht="26.25" customHeight="1" x14ac:dyDescent="0.15">
      <c r="A8" s="177" t="s">
        <v>39</v>
      </c>
      <c r="B8" s="177"/>
      <c r="C8" s="177"/>
      <c r="D8" s="177"/>
      <c r="E8" s="177"/>
      <c r="F8" s="177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40" ht="26.25" customHeight="1" thickBot="1" x14ac:dyDescent="0.2">
      <c r="A9"/>
      <c r="B9"/>
      <c r="C9" s="177" t="s">
        <v>15</v>
      </c>
      <c r="D9" s="177"/>
      <c r="E9" s="177"/>
      <c r="F9" s="177"/>
      <c r="G9"/>
      <c r="H9"/>
      <c r="I9"/>
      <c r="J9"/>
      <c r="K9"/>
      <c r="L9"/>
      <c r="M9"/>
      <c r="N9"/>
      <c r="O9"/>
      <c r="P9"/>
      <c r="Q9"/>
      <c r="R9"/>
      <c r="S9"/>
      <c r="T9" s="177" t="s">
        <v>14</v>
      </c>
      <c r="U9" s="177"/>
      <c r="V9" s="177"/>
      <c r="W9" s="177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40" ht="26.25" customHeight="1" thickTop="1" thickBot="1" x14ac:dyDescent="0.2">
      <c r="A10"/>
      <c r="B10"/>
      <c r="C10"/>
      <c r="D10" s="163"/>
      <c r="E10" s="164"/>
      <c r="F10" s="164"/>
      <c r="G10" s="165"/>
      <c r="H10" s="253" t="s">
        <v>76</v>
      </c>
      <c r="I10" s="202"/>
      <c r="J10" s="202"/>
      <c r="K10" s="202"/>
      <c r="L10" s="202" t="s">
        <v>77</v>
      </c>
      <c r="M10" s="202"/>
      <c r="N10" s="202"/>
      <c r="O10" s="203"/>
      <c r="P10" s="38"/>
      <c r="Q10" s="38"/>
      <c r="R10"/>
      <c r="S10"/>
      <c r="T10"/>
      <c r="U10" s="250" t="s">
        <v>16</v>
      </c>
      <c r="V10" s="251"/>
      <c r="W10" s="251"/>
      <c r="X10" s="252"/>
      <c r="Y10" s="244" t="str">
        <f>IF(団体申込書!J3=0,"",団体申込書!J3)</f>
        <v/>
      </c>
      <c r="Z10" s="244"/>
      <c r="AA10" s="244"/>
      <c r="AB10" s="244"/>
      <c r="AC10" s="244"/>
      <c r="AD10" s="161">
        <v>0</v>
      </c>
      <c r="AE10" s="161"/>
      <c r="AF10" s="162"/>
      <c r="AG10"/>
      <c r="AH10"/>
      <c r="AI10"/>
      <c r="AJ10"/>
    </row>
    <row r="11" spans="1:40" ht="26.25" customHeight="1" thickTop="1" x14ac:dyDescent="0.15">
      <c r="A11"/>
      <c r="B11"/>
      <c r="C11"/>
      <c r="D11" s="169" t="s">
        <v>0</v>
      </c>
      <c r="E11" s="170"/>
      <c r="F11" s="170"/>
      <c r="G11" s="171"/>
      <c r="H11" s="195" t="str">
        <f>IF(個人申込書!O4=0,"",個人申込書!O4)</f>
        <v/>
      </c>
      <c r="I11" s="196"/>
      <c r="J11" s="196"/>
      <c r="K11" s="39" t="s">
        <v>67</v>
      </c>
      <c r="L11" s="170" t="str">
        <f>IF(個人申込書!P4=0,"",個人申込書!P4)</f>
        <v/>
      </c>
      <c r="M11" s="170"/>
      <c r="N11" s="194"/>
      <c r="O11" s="40" t="s">
        <v>67</v>
      </c>
      <c r="P11" s="41"/>
      <c r="Q11" s="41"/>
      <c r="R11"/>
      <c r="S11"/>
      <c r="T11"/>
      <c r="U11" s="192" t="s">
        <v>17</v>
      </c>
      <c r="V11" s="151"/>
      <c r="W11" s="151"/>
      <c r="X11" s="193"/>
      <c r="Y11" s="245" t="str">
        <f>IF(団体申込書!J5=0,"",団体申込書!J5)</f>
        <v/>
      </c>
      <c r="Z11" s="245"/>
      <c r="AA11" s="245"/>
      <c r="AB11" s="245"/>
      <c r="AC11" s="245"/>
      <c r="AD11" s="237">
        <v>0</v>
      </c>
      <c r="AE11" s="237"/>
      <c r="AF11" s="238"/>
      <c r="AG11"/>
      <c r="AH11"/>
      <c r="AI11"/>
      <c r="AJ11"/>
    </row>
    <row r="12" spans="1:40" ht="26.25" customHeight="1" x14ac:dyDescent="0.15">
      <c r="A12"/>
      <c r="B12" s="42"/>
      <c r="C12"/>
      <c r="D12" s="158" t="s">
        <v>1</v>
      </c>
      <c r="E12" s="159"/>
      <c r="F12" s="159"/>
      <c r="G12" s="160"/>
      <c r="H12" s="172" t="str">
        <f>IF(個人申込書!O5=0,"",個人申込書!O5)</f>
        <v/>
      </c>
      <c r="I12" s="159"/>
      <c r="J12" s="173"/>
      <c r="K12" s="43" t="s">
        <v>67</v>
      </c>
      <c r="L12" s="159" t="str">
        <f>IF(個人申込書!P5=0,"",個人申込書!P5)</f>
        <v/>
      </c>
      <c r="M12" s="159"/>
      <c r="N12" s="173"/>
      <c r="O12" s="44" t="s">
        <v>67</v>
      </c>
      <c r="P12" s="41"/>
      <c r="Q12" s="41"/>
      <c r="R12"/>
      <c r="S12"/>
      <c r="T12"/>
      <c r="U12" s="192" t="s">
        <v>18</v>
      </c>
      <c r="V12" s="151"/>
      <c r="W12" s="151"/>
      <c r="X12" s="193"/>
      <c r="Y12" s="245" t="str">
        <f>IF(団体申込書!J7=0,"",団体申込書!J7)</f>
        <v/>
      </c>
      <c r="Z12" s="245"/>
      <c r="AA12" s="245"/>
      <c r="AB12" s="245"/>
      <c r="AC12" s="245"/>
      <c r="AD12" s="237">
        <v>0</v>
      </c>
      <c r="AE12" s="237"/>
      <c r="AF12" s="238"/>
      <c r="AG12"/>
      <c r="AH12"/>
      <c r="AI12"/>
      <c r="AJ12"/>
    </row>
    <row r="13" spans="1:40" ht="26.25" customHeight="1" thickBot="1" x14ac:dyDescent="0.2">
      <c r="A13"/>
      <c r="B13" s="42"/>
      <c r="C13"/>
      <c r="D13" s="158" t="s">
        <v>2</v>
      </c>
      <c r="E13" s="159"/>
      <c r="F13" s="159"/>
      <c r="G13" s="160"/>
      <c r="H13" s="172" t="str">
        <f>IF(個人申込書!O6=0,"",個人申込書!O6)</f>
        <v/>
      </c>
      <c r="I13" s="159"/>
      <c r="J13" s="173"/>
      <c r="K13" s="43" t="s">
        <v>67</v>
      </c>
      <c r="L13" s="159" t="str">
        <f>IF(個人申込書!P6=0,"",個人申込書!P6)</f>
        <v/>
      </c>
      <c r="M13" s="159"/>
      <c r="N13" s="173"/>
      <c r="O13" s="44" t="s">
        <v>67</v>
      </c>
      <c r="P13" s="41"/>
      <c r="Q13" s="41"/>
      <c r="R13"/>
      <c r="S13"/>
      <c r="T13"/>
      <c r="U13" s="247" t="s">
        <v>19</v>
      </c>
      <c r="V13" s="248"/>
      <c r="W13" s="248"/>
      <c r="X13" s="249"/>
      <c r="Y13" s="246" t="str">
        <f>IF(団体申込書!J9=0,"",団体申込書!J9)</f>
        <v/>
      </c>
      <c r="Z13" s="246"/>
      <c r="AA13" s="246"/>
      <c r="AB13" s="246"/>
      <c r="AC13" s="246"/>
      <c r="AD13" s="239">
        <v>0</v>
      </c>
      <c r="AE13" s="239"/>
      <c r="AF13" s="240"/>
      <c r="AG13"/>
      <c r="AH13"/>
      <c r="AI13"/>
      <c r="AJ13"/>
    </row>
    <row r="14" spans="1:40" ht="26.25" customHeight="1" x14ac:dyDescent="0.15">
      <c r="A14"/>
      <c r="B14" s="42"/>
      <c r="C14"/>
      <c r="D14" s="158" t="s">
        <v>3</v>
      </c>
      <c r="E14" s="159"/>
      <c r="F14" s="159"/>
      <c r="G14" s="160"/>
      <c r="H14" s="172" t="str">
        <f>IF(個人申込書!O7=0,"",個人申込書!O7)</f>
        <v/>
      </c>
      <c r="I14" s="159"/>
      <c r="J14" s="173"/>
      <c r="K14" s="43" t="s">
        <v>67</v>
      </c>
      <c r="L14" s="159" t="str">
        <f>IF(個人申込書!P7=0,"",個人申込書!P7)</f>
        <v/>
      </c>
      <c r="M14" s="159"/>
      <c r="N14" s="173"/>
      <c r="O14" s="44" t="s">
        <v>67</v>
      </c>
      <c r="P14" s="41"/>
      <c r="Q14" s="41"/>
      <c r="R14"/>
      <c r="S14"/>
      <c r="T14"/>
      <c r="U14" s="211" t="s">
        <v>70</v>
      </c>
      <c r="V14" s="212"/>
      <c r="W14" s="212"/>
      <c r="X14" s="213"/>
      <c r="Y14" s="188" t="str">
        <f>IF(AN14=0,"",AN14)</f>
        <v/>
      </c>
      <c r="Z14" s="167"/>
      <c r="AA14" s="167"/>
      <c r="AB14" s="167"/>
      <c r="AC14" s="189"/>
      <c r="AD14" s="241">
        <v>0</v>
      </c>
      <c r="AE14" s="242"/>
      <c r="AF14" s="243"/>
      <c r="AG14"/>
      <c r="AH14"/>
      <c r="AI14"/>
      <c r="AJ14"/>
      <c r="AN14" s="1">
        <f>SUM(Y10:AC13)</f>
        <v>0</v>
      </c>
    </row>
    <row r="15" spans="1:40" ht="26.25" customHeight="1" thickBot="1" x14ac:dyDescent="0.2">
      <c r="A15"/>
      <c r="B15" s="42"/>
      <c r="C15"/>
      <c r="D15" s="158" t="s">
        <v>4</v>
      </c>
      <c r="E15" s="159"/>
      <c r="F15" s="159"/>
      <c r="G15" s="160"/>
      <c r="H15" s="172" t="str">
        <f>IF(個人申込書!O8=0,"",個人申込書!O8)</f>
        <v/>
      </c>
      <c r="I15" s="159"/>
      <c r="J15" s="173"/>
      <c r="K15" s="43" t="s">
        <v>67</v>
      </c>
      <c r="L15" s="159" t="str">
        <f>IF(個人申込書!P8=0,"",個人申込書!P8)</f>
        <v/>
      </c>
      <c r="M15" s="159"/>
      <c r="N15" s="173"/>
      <c r="O15" s="44" t="s">
        <v>67</v>
      </c>
      <c r="P15" s="41"/>
      <c r="Q15" s="41"/>
      <c r="R15"/>
      <c r="S15"/>
      <c r="T15"/>
      <c r="U15" s="214"/>
      <c r="V15" s="209"/>
      <c r="W15" s="209"/>
      <c r="X15" s="215"/>
      <c r="Y15" s="208" t="str">
        <f>IF(AN15=0,"",AN15)</f>
        <v/>
      </c>
      <c r="Z15" s="209"/>
      <c r="AA15" s="209"/>
      <c r="AB15" s="209"/>
      <c r="AC15" s="210"/>
      <c r="AD15" s="205" t="s">
        <v>69</v>
      </c>
      <c r="AE15" s="206"/>
      <c r="AF15" s="207"/>
      <c r="AG15"/>
      <c r="AH15"/>
      <c r="AI15"/>
      <c r="AJ15"/>
      <c r="AN15" s="1">
        <f>AN14*4000</f>
        <v>0</v>
      </c>
    </row>
    <row r="16" spans="1:40" ht="26.25" customHeight="1" thickTop="1" thickBot="1" x14ac:dyDescent="0.2">
      <c r="A16"/>
      <c r="B16" s="42"/>
      <c r="C16"/>
      <c r="D16" s="155" t="s">
        <v>5</v>
      </c>
      <c r="E16" s="156"/>
      <c r="F16" s="156"/>
      <c r="G16" s="157"/>
      <c r="H16" s="218" t="str">
        <f>IF(個人申込書!O9=0,"",個人申込書!O9)</f>
        <v/>
      </c>
      <c r="I16" s="156"/>
      <c r="J16" s="204"/>
      <c r="K16" s="45" t="s">
        <v>67</v>
      </c>
      <c r="L16" s="156" t="str">
        <f>IF(個人申込書!P9=0,"",個人申込書!P9)</f>
        <v/>
      </c>
      <c r="M16" s="156"/>
      <c r="N16" s="204"/>
      <c r="O16" s="46" t="s">
        <v>67</v>
      </c>
      <c r="P16" s="41"/>
      <c r="Q16" s="41"/>
      <c r="R16"/>
      <c r="S16"/>
      <c r="T16"/>
      <c r="U16"/>
      <c r="V16" s="32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49" ht="26.25" customHeight="1" thickTop="1" x14ac:dyDescent="0.15">
      <c r="A17"/>
      <c r="B17" s="42"/>
      <c r="C17"/>
      <c r="D17" s="169" t="s">
        <v>6</v>
      </c>
      <c r="E17" s="170"/>
      <c r="F17" s="170"/>
      <c r="G17" s="171"/>
      <c r="H17" s="219" t="str">
        <f>IF(個人申込書!O10=0,"",個人申込書!O10)</f>
        <v/>
      </c>
      <c r="I17" s="170"/>
      <c r="J17" s="194"/>
      <c r="K17" s="39" t="s">
        <v>67</v>
      </c>
      <c r="L17" s="170" t="str">
        <f>IF(個人申込書!P10=0,"",個人申込書!P10)</f>
        <v/>
      </c>
      <c r="M17" s="170"/>
      <c r="N17" s="194"/>
      <c r="O17" s="40" t="s">
        <v>67</v>
      </c>
      <c r="P17" s="41"/>
      <c r="Q17" s="41"/>
      <c r="R17"/>
      <c r="S17"/>
      <c r="T17"/>
      <c r="U17" s="198" t="s">
        <v>73</v>
      </c>
      <c r="V17" s="199"/>
      <c r="W17" s="199"/>
      <c r="X17" s="200"/>
      <c r="Y17" s="201" t="str">
        <f>IF(AM24=0,"",AM24)</f>
        <v/>
      </c>
      <c r="Z17" s="201"/>
      <c r="AA17" s="201"/>
      <c r="AB17" s="201"/>
      <c r="AC17" s="201"/>
      <c r="AD17" s="201"/>
      <c r="AE17" s="199"/>
      <c r="AF17" s="235"/>
      <c r="AG17"/>
      <c r="AH17"/>
      <c r="AI17"/>
      <c r="AJ17"/>
    </row>
    <row r="18" spans="1:49" ht="26.25" customHeight="1" thickBot="1" x14ac:dyDescent="0.2">
      <c r="A18"/>
      <c r="B18" s="42"/>
      <c r="C18"/>
      <c r="D18" s="158" t="s">
        <v>7</v>
      </c>
      <c r="E18" s="159"/>
      <c r="F18" s="159"/>
      <c r="G18" s="160"/>
      <c r="H18" s="172" t="str">
        <f>IF(個人申込書!O11=0,"",個人申込書!O11)</f>
        <v/>
      </c>
      <c r="I18" s="159"/>
      <c r="J18" s="173"/>
      <c r="K18" s="43" t="s">
        <v>67</v>
      </c>
      <c r="L18" s="159" t="str">
        <f>IF(個人申込書!P11=0,"",個人申込書!P11)</f>
        <v/>
      </c>
      <c r="M18" s="159"/>
      <c r="N18" s="173"/>
      <c r="O18" s="44" t="s">
        <v>67</v>
      </c>
      <c r="P18" s="41"/>
      <c r="Q18" s="41"/>
      <c r="R18"/>
      <c r="S18"/>
      <c r="T18"/>
      <c r="U18" s="176" t="s">
        <v>72</v>
      </c>
      <c r="V18" s="177"/>
      <c r="W18" s="177"/>
      <c r="X18" s="178"/>
      <c r="Y18" s="127"/>
      <c r="Z18" s="127"/>
      <c r="AA18" s="127"/>
      <c r="AB18" s="127"/>
      <c r="AC18" s="127"/>
      <c r="AD18" s="127"/>
      <c r="AE18" s="177" t="s">
        <v>75</v>
      </c>
      <c r="AF18" s="191"/>
      <c r="AG18"/>
      <c r="AH18"/>
      <c r="AI18"/>
      <c r="AJ18"/>
    </row>
    <row r="19" spans="1:49" ht="26.25" customHeight="1" thickBot="1" x14ac:dyDescent="0.2">
      <c r="A19"/>
      <c r="B19" s="42"/>
      <c r="C19"/>
      <c r="D19" s="155" t="s">
        <v>8</v>
      </c>
      <c r="E19" s="156"/>
      <c r="F19" s="156"/>
      <c r="G19" s="157"/>
      <c r="H19" s="218" t="str">
        <f>IF(個人申込書!O12=0,"",個人申込書!O12)</f>
        <v/>
      </c>
      <c r="I19" s="156"/>
      <c r="J19" s="204"/>
      <c r="K19" s="45" t="s">
        <v>67</v>
      </c>
      <c r="L19" s="156" t="str">
        <f>IF(個人申込書!P12=0,"",個人申込書!P12)</f>
        <v/>
      </c>
      <c r="M19" s="156"/>
      <c r="N19" s="204"/>
      <c r="O19" s="46" t="s">
        <v>67</v>
      </c>
      <c r="P19" s="41"/>
      <c r="Q19" s="41"/>
      <c r="R19"/>
      <c r="S19"/>
      <c r="T19"/>
      <c r="U19" s="184" t="s">
        <v>74</v>
      </c>
      <c r="V19" s="185"/>
      <c r="W19" s="185"/>
      <c r="X19" s="186"/>
      <c r="Y19" s="174" t="str">
        <f>IF(Y15="","",Y15)</f>
        <v/>
      </c>
      <c r="Z19" s="174"/>
      <c r="AA19" s="174"/>
      <c r="AB19" s="174"/>
      <c r="AC19" s="174"/>
      <c r="AD19" s="174"/>
      <c r="AE19" s="185"/>
      <c r="AF19" s="236"/>
      <c r="AG19"/>
      <c r="AH19"/>
      <c r="AI19"/>
      <c r="AJ19"/>
    </row>
    <row r="20" spans="1:49" ht="26.25" customHeight="1" thickBot="1" x14ac:dyDescent="0.2">
      <c r="A20"/>
      <c r="B20" s="42"/>
      <c r="C20"/>
      <c r="D20" s="166" t="s">
        <v>9</v>
      </c>
      <c r="E20" s="167"/>
      <c r="F20" s="167"/>
      <c r="G20" s="168"/>
      <c r="H20" s="222" t="str">
        <f>IF(個人申込書!O13=0,"",個人申込書!O13)</f>
        <v/>
      </c>
      <c r="I20" s="167"/>
      <c r="J20" s="189"/>
      <c r="K20" s="47" t="s">
        <v>67</v>
      </c>
      <c r="L20" s="167" t="str">
        <f>IF(個人申込書!P13=0,"",個人申込書!P13)</f>
        <v/>
      </c>
      <c r="M20" s="167"/>
      <c r="N20" s="189"/>
      <c r="O20" s="48" t="s">
        <v>67</v>
      </c>
      <c r="P20" s="41"/>
      <c r="Q20" s="41"/>
      <c r="R20"/>
      <c r="S20"/>
      <c r="T20"/>
      <c r="U20" s="182" t="s">
        <v>72</v>
      </c>
      <c r="V20" s="129"/>
      <c r="W20" s="129"/>
      <c r="X20" s="183"/>
      <c r="Y20" s="175"/>
      <c r="Z20" s="175"/>
      <c r="AA20" s="175"/>
      <c r="AB20" s="175"/>
      <c r="AC20" s="175"/>
      <c r="AD20" s="175"/>
      <c r="AE20" s="177" t="s">
        <v>75</v>
      </c>
      <c r="AF20" s="191"/>
      <c r="AG20"/>
      <c r="AH20"/>
      <c r="AI20"/>
      <c r="AJ20"/>
      <c r="AW20" s="1">
        <f>SUM(Y17:AD20)</f>
        <v>0</v>
      </c>
    </row>
    <row r="21" spans="1:49" ht="26.25" customHeight="1" x14ac:dyDescent="0.15">
      <c r="A21"/>
      <c r="B21"/>
      <c r="C21"/>
      <c r="D21" s="158" t="s">
        <v>10</v>
      </c>
      <c r="E21" s="159"/>
      <c r="F21" s="159"/>
      <c r="G21" s="160"/>
      <c r="H21" s="172" t="str">
        <f>IF(個人申込書!O14=0,"",個人申込書!O14)</f>
        <v/>
      </c>
      <c r="I21" s="159"/>
      <c r="J21" s="173"/>
      <c r="K21" s="43" t="s">
        <v>67</v>
      </c>
      <c r="L21" s="159" t="str">
        <f>IF(個人申込書!P14=0,"",個人申込書!P14)</f>
        <v/>
      </c>
      <c r="M21" s="159"/>
      <c r="N21" s="173"/>
      <c r="O21" s="44" t="s">
        <v>67</v>
      </c>
      <c r="P21" s="41"/>
      <c r="Q21" s="41"/>
      <c r="R21"/>
      <c r="S21"/>
      <c r="T21"/>
      <c r="U21" s="176" t="s">
        <v>68</v>
      </c>
      <c r="V21" s="177"/>
      <c r="W21" s="177"/>
      <c r="X21" s="178"/>
      <c r="Y21" s="135" t="str">
        <f>IF(AW20=0,"",AW20)</f>
        <v/>
      </c>
      <c r="Z21" s="135"/>
      <c r="AA21" s="135"/>
      <c r="AB21" s="135"/>
      <c r="AC21" s="135"/>
      <c r="AD21" s="135"/>
      <c r="AE21" s="185"/>
      <c r="AF21" s="236"/>
      <c r="AG21"/>
      <c r="AH21"/>
      <c r="AI21"/>
      <c r="AJ21"/>
    </row>
    <row r="22" spans="1:49" ht="26.25" customHeight="1" thickBot="1" x14ac:dyDescent="0.2">
      <c r="A22"/>
      <c r="B22"/>
      <c r="C22"/>
      <c r="D22" s="158" t="s">
        <v>11</v>
      </c>
      <c r="E22" s="159"/>
      <c r="F22" s="159"/>
      <c r="G22" s="160"/>
      <c r="H22" s="172" t="str">
        <f>IF(個人申込書!O15=0,"",個人申込書!O15)</f>
        <v/>
      </c>
      <c r="I22" s="159"/>
      <c r="J22" s="173"/>
      <c r="K22" s="43" t="s">
        <v>67</v>
      </c>
      <c r="L22" s="159" t="str">
        <f>IF(個人申込書!P15=0,"",個人申込書!P15)</f>
        <v/>
      </c>
      <c r="M22" s="159"/>
      <c r="N22" s="173"/>
      <c r="O22" s="44" t="s">
        <v>67</v>
      </c>
      <c r="P22" s="41"/>
      <c r="Q22" s="41"/>
      <c r="R22"/>
      <c r="S22"/>
      <c r="T22"/>
      <c r="U22" s="179"/>
      <c r="V22" s="180"/>
      <c r="W22" s="180"/>
      <c r="X22" s="181"/>
      <c r="Y22" s="187"/>
      <c r="Z22" s="187"/>
      <c r="AA22" s="187"/>
      <c r="AB22" s="187"/>
      <c r="AC22" s="187"/>
      <c r="AD22" s="187"/>
      <c r="AE22" s="180" t="s">
        <v>75</v>
      </c>
      <c r="AF22" s="190"/>
      <c r="AG22"/>
      <c r="AH22"/>
      <c r="AI22"/>
      <c r="AJ22"/>
    </row>
    <row r="23" spans="1:49" ht="26.25" customHeight="1" thickTop="1" thickBot="1" x14ac:dyDescent="0.2">
      <c r="A23"/>
      <c r="B23"/>
      <c r="C23"/>
      <c r="D23" s="155" t="s">
        <v>12</v>
      </c>
      <c r="E23" s="156"/>
      <c r="F23" s="156"/>
      <c r="G23" s="157"/>
      <c r="H23" s="218" t="str">
        <f>IF(個人申込書!O16=0,"",個人申込書!O16)</f>
        <v/>
      </c>
      <c r="I23" s="156"/>
      <c r="J23" s="204"/>
      <c r="K23" s="45" t="s">
        <v>67</v>
      </c>
      <c r="L23" s="156" t="str">
        <f>IF(個人申込書!P16=0,"",個人申込書!P16)</f>
        <v/>
      </c>
      <c r="M23" s="156"/>
      <c r="N23" s="204"/>
      <c r="O23" s="46" t="s">
        <v>67</v>
      </c>
      <c r="P23" s="41"/>
      <c r="Q23" s="41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M23" s="1">
        <f>SUM(H11:J23)</f>
        <v>0</v>
      </c>
      <c r="AN23" s="1">
        <f>SUM(L11:N23)</f>
        <v>0</v>
      </c>
    </row>
    <row r="24" spans="1:49" ht="26.25" customHeight="1" x14ac:dyDescent="0.15">
      <c r="A24"/>
      <c r="B24"/>
      <c r="C24"/>
      <c r="D24" s="166" t="s">
        <v>71</v>
      </c>
      <c r="E24" s="167"/>
      <c r="F24" s="167"/>
      <c r="G24" s="168"/>
      <c r="H24" s="222" t="str">
        <f>IF(AM23=0,"",AM23)</f>
        <v/>
      </c>
      <c r="I24" s="167"/>
      <c r="J24" s="189"/>
      <c r="K24" s="47" t="s">
        <v>67</v>
      </c>
      <c r="L24" s="167" t="str">
        <f>IF(AN23=0,"",AN23)</f>
        <v/>
      </c>
      <c r="M24" s="167"/>
      <c r="N24" s="189"/>
      <c r="O24" s="48" t="s">
        <v>67</v>
      </c>
      <c r="P24" s="41"/>
      <c r="Q24" s="41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M24" s="1">
        <f>(AM23+AN23)*1500</f>
        <v>0</v>
      </c>
    </row>
    <row r="25" spans="1:49" ht="26.25" customHeight="1" thickBot="1" x14ac:dyDescent="0.2">
      <c r="A25"/>
      <c r="B25"/>
      <c r="C25"/>
      <c r="D25" s="230" t="s">
        <v>97</v>
      </c>
      <c r="E25" s="231"/>
      <c r="F25" s="231"/>
      <c r="G25" s="232"/>
      <c r="H25" s="128" t="str">
        <f>IF(AM25=0,"",AM25)</f>
        <v/>
      </c>
      <c r="I25" s="129"/>
      <c r="J25" s="129"/>
      <c r="K25" s="129"/>
      <c r="L25" s="129"/>
      <c r="M25" s="129"/>
      <c r="N25" s="233" t="s">
        <v>67</v>
      </c>
      <c r="O25" s="234"/>
      <c r="P25" s="49"/>
      <c r="Q25" s="49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M25" s="1">
        <f>AM23+AN23</f>
        <v>0</v>
      </c>
    </row>
    <row r="26" spans="1:49" ht="26.25" customHeight="1" thickBot="1" x14ac:dyDescent="0.2">
      <c r="D26" s="223" t="s">
        <v>13</v>
      </c>
      <c r="E26" s="224"/>
      <c r="F26" s="224"/>
      <c r="G26" s="225"/>
      <c r="H26" s="226" t="str">
        <f>IF(AM24=0,"",AM24)</f>
        <v/>
      </c>
      <c r="I26" s="224"/>
      <c r="J26" s="224"/>
      <c r="K26" s="224"/>
      <c r="L26" s="224"/>
      <c r="M26" s="227"/>
      <c r="N26" s="228" t="s">
        <v>69</v>
      </c>
      <c r="O26" s="229"/>
    </row>
    <row r="27" spans="1:49" ht="26.25" customHeight="1" thickTop="1" x14ac:dyDescent="0.15">
      <c r="M27" s="33"/>
      <c r="N27" s="33"/>
    </row>
    <row r="28" spans="1:49" ht="26.25" customHeight="1" x14ac:dyDescent="0.15">
      <c r="L28" s="33"/>
      <c r="M28" s="33"/>
    </row>
    <row r="29" spans="1:49" ht="26.25" customHeight="1" x14ac:dyDescent="0.15">
      <c r="L29" s="33"/>
      <c r="M29" s="33"/>
    </row>
    <row r="30" spans="1:49" ht="26.25" customHeight="1" x14ac:dyDescent="0.15">
      <c r="L30" s="33"/>
      <c r="M30" s="33"/>
    </row>
    <row r="31" spans="1:49" ht="26.25" customHeight="1" x14ac:dyDescent="0.15">
      <c r="L31" s="33"/>
      <c r="M31" s="33"/>
    </row>
    <row r="32" spans="1:49" ht="26.25" customHeight="1" x14ac:dyDescent="0.15">
      <c r="L32" s="33"/>
      <c r="M32" s="33"/>
    </row>
    <row r="33" spans="11:13" ht="26.25" customHeight="1" x14ac:dyDescent="0.15">
      <c r="L33" s="33"/>
      <c r="M33" s="33"/>
    </row>
    <row r="34" spans="11:13" ht="26.25" customHeight="1" x14ac:dyDescent="0.15">
      <c r="K34" s="221"/>
      <c r="L34" s="220"/>
      <c r="M34" s="220"/>
    </row>
    <row r="35" spans="11:13" ht="26.25" customHeight="1" x14ac:dyDescent="0.15">
      <c r="K35" s="221"/>
      <c r="L35" s="220"/>
      <c r="M35" s="220"/>
    </row>
    <row r="36" spans="11:13" ht="26.25" customHeight="1" x14ac:dyDescent="0.15">
      <c r="K36" s="216"/>
      <c r="L36" s="217"/>
      <c r="M36" s="217"/>
    </row>
    <row r="37" spans="11:13" ht="26.25" customHeight="1" x14ac:dyDescent="0.15">
      <c r="K37" s="216"/>
      <c r="L37" s="217"/>
      <c r="M37" s="217"/>
    </row>
    <row r="38" spans="11:13" ht="26.25" customHeight="1" x14ac:dyDescent="0.15">
      <c r="K38" s="30"/>
      <c r="L38" s="5"/>
      <c r="M38" s="5"/>
    </row>
    <row r="39" spans="11:13" ht="26.25" customHeight="1" x14ac:dyDescent="0.15">
      <c r="L39" s="5"/>
      <c r="M39" s="5"/>
    </row>
    <row r="40" spans="11:13" ht="26.25" customHeight="1" x14ac:dyDescent="0.15">
      <c r="K40" s="30"/>
      <c r="L40" s="5"/>
      <c r="M40" s="5"/>
    </row>
    <row r="41" spans="11:13" ht="26.25" customHeight="1" x14ac:dyDescent="0.15"/>
    <row r="42" spans="11:13" ht="26.25" customHeight="1" x14ac:dyDescent="0.15"/>
    <row r="43" spans="11:13" ht="26.25" customHeight="1" x14ac:dyDescent="0.15"/>
    <row r="44" spans="11:13" ht="26.25" customHeight="1" x14ac:dyDescent="0.15"/>
    <row r="45" spans="11:13" ht="26.25" customHeight="1" x14ac:dyDescent="0.15"/>
    <row r="46" spans="11:13" ht="26.25" customHeight="1" x14ac:dyDescent="0.15"/>
    <row r="47" spans="11:13" ht="26.25" customHeight="1" x14ac:dyDescent="0.15"/>
    <row r="48" spans="11:13" ht="26.25" customHeight="1" x14ac:dyDescent="0.15">
      <c r="K48" s="31"/>
      <c r="L48" s="32"/>
      <c r="M48" s="32"/>
    </row>
    <row r="49" ht="26.25" customHeight="1" x14ac:dyDescent="0.15"/>
    <row r="50" ht="26.25" customHeight="1" x14ac:dyDescent="0.15"/>
    <row r="51" ht="26.25" customHeight="1" x14ac:dyDescent="0.15"/>
    <row r="52" ht="26.25" customHeight="1" x14ac:dyDescent="0.15"/>
    <row r="53" ht="26.25" customHeight="1" x14ac:dyDescent="0.15"/>
    <row r="54" ht="26.25" customHeight="1" x14ac:dyDescent="0.15"/>
    <row r="55" ht="26.25" customHeight="1" x14ac:dyDescent="0.15"/>
    <row r="56" ht="26.25" customHeight="1" x14ac:dyDescent="0.15"/>
    <row r="57" ht="26.25" customHeight="1" x14ac:dyDescent="0.15"/>
    <row r="58" ht="26.25" customHeight="1" x14ac:dyDescent="0.15"/>
    <row r="59" ht="26.25" customHeight="1" x14ac:dyDescent="0.15"/>
    <row r="60" ht="26.25" customHeight="1" x14ac:dyDescent="0.15"/>
    <row r="61" ht="26.25" customHeight="1" x14ac:dyDescent="0.15"/>
    <row r="62" ht="26.25" customHeight="1" x14ac:dyDescent="0.15"/>
    <row r="63" ht="26.25" customHeight="1" x14ac:dyDescent="0.15"/>
    <row r="64" ht="26.25" customHeight="1" x14ac:dyDescent="0.15"/>
    <row r="65" ht="26.25" customHeight="1" x14ac:dyDescent="0.15"/>
    <row r="66" ht="26.25" customHeight="1" x14ac:dyDescent="0.15"/>
    <row r="67" ht="26.25" customHeight="1" x14ac:dyDescent="0.15"/>
    <row r="68" ht="26.25" customHeight="1" x14ac:dyDescent="0.15"/>
    <row r="69" ht="26.25" customHeight="1" x14ac:dyDescent="0.15"/>
    <row r="70" ht="26.25" customHeight="1" x14ac:dyDescent="0.15"/>
    <row r="71" ht="26.25" customHeight="1" x14ac:dyDescent="0.15"/>
    <row r="72" ht="26.25" customHeight="1" x14ac:dyDescent="0.15"/>
    <row r="73" ht="26.25" customHeight="1" x14ac:dyDescent="0.15"/>
    <row r="74" ht="26.25" customHeight="1" x14ac:dyDescent="0.15"/>
    <row r="75" ht="26.25" customHeight="1" x14ac:dyDescent="0.15"/>
    <row r="76" ht="26.25" customHeight="1" x14ac:dyDescent="0.15"/>
    <row r="77" ht="26.25" customHeight="1" x14ac:dyDescent="0.15"/>
    <row r="78" ht="26.25" customHeight="1" x14ac:dyDescent="0.15"/>
  </sheetData>
  <mergeCells count="116">
    <mergeCell ref="T9:W9"/>
    <mergeCell ref="AE17:AF17"/>
    <mergeCell ref="AE19:AF19"/>
    <mergeCell ref="AE21:AF21"/>
    <mergeCell ref="C9:F9"/>
    <mergeCell ref="AD12:AF12"/>
    <mergeCell ref="AD13:AF13"/>
    <mergeCell ref="AD14:AF14"/>
    <mergeCell ref="Y10:AC10"/>
    <mergeCell ref="Y11:AC11"/>
    <mergeCell ref="Y12:AC12"/>
    <mergeCell ref="Y13:AC13"/>
    <mergeCell ref="U13:X13"/>
    <mergeCell ref="U12:X12"/>
    <mergeCell ref="AD11:AF11"/>
    <mergeCell ref="U10:X10"/>
    <mergeCell ref="H10:K10"/>
    <mergeCell ref="D24:G24"/>
    <mergeCell ref="D26:G26"/>
    <mergeCell ref="H24:J24"/>
    <mergeCell ref="L24:N24"/>
    <mergeCell ref="H26:M26"/>
    <mergeCell ref="N26:O26"/>
    <mergeCell ref="D25:G25"/>
    <mergeCell ref="N25:O25"/>
    <mergeCell ref="H25:M25"/>
    <mergeCell ref="K36:K37"/>
    <mergeCell ref="L36:M37"/>
    <mergeCell ref="H16:J16"/>
    <mergeCell ref="H17:J17"/>
    <mergeCell ref="H18:J18"/>
    <mergeCell ref="H19:J19"/>
    <mergeCell ref="H23:J23"/>
    <mergeCell ref="M34:M35"/>
    <mergeCell ref="L17:N17"/>
    <mergeCell ref="K34:K35"/>
    <mergeCell ref="L34:L35"/>
    <mergeCell ref="L20:N20"/>
    <mergeCell ref="L21:N21"/>
    <mergeCell ref="L22:N22"/>
    <mergeCell ref="L23:N23"/>
    <mergeCell ref="H20:J20"/>
    <mergeCell ref="H21:J21"/>
    <mergeCell ref="L19:N19"/>
    <mergeCell ref="A1:AJ1"/>
    <mergeCell ref="D17:G17"/>
    <mergeCell ref="D16:G16"/>
    <mergeCell ref="D15:G15"/>
    <mergeCell ref="D14:G14"/>
    <mergeCell ref="D13:G13"/>
    <mergeCell ref="D12:G12"/>
    <mergeCell ref="U17:X17"/>
    <mergeCell ref="Y17:AD18"/>
    <mergeCell ref="L10:O10"/>
    <mergeCell ref="L18:N18"/>
    <mergeCell ref="H12:J12"/>
    <mergeCell ref="H13:J13"/>
    <mergeCell ref="H14:J14"/>
    <mergeCell ref="L16:N16"/>
    <mergeCell ref="H15:J15"/>
    <mergeCell ref="L12:N12"/>
    <mergeCell ref="L13:N13"/>
    <mergeCell ref="L14:N14"/>
    <mergeCell ref="L15:N15"/>
    <mergeCell ref="AD15:AF15"/>
    <mergeCell ref="U18:X18"/>
    <mergeCell ref="Y15:AC15"/>
    <mergeCell ref="U14:X15"/>
    <mergeCell ref="AG4:AJ4"/>
    <mergeCell ref="D23:G23"/>
    <mergeCell ref="D22:G22"/>
    <mergeCell ref="AD10:AF10"/>
    <mergeCell ref="D10:G10"/>
    <mergeCell ref="D21:G21"/>
    <mergeCell ref="D20:G20"/>
    <mergeCell ref="D19:G19"/>
    <mergeCell ref="D18:G18"/>
    <mergeCell ref="D11:G11"/>
    <mergeCell ref="H22:J22"/>
    <mergeCell ref="Y19:AD20"/>
    <mergeCell ref="U21:X22"/>
    <mergeCell ref="U20:X20"/>
    <mergeCell ref="U19:X19"/>
    <mergeCell ref="Y21:AD22"/>
    <mergeCell ref="Y14:AC14"/>
    <mergeCell ref="AE22:AF22"/>
    <mergeCell ref="AE20:AF20"/>
    <mergeCell ref="AE18:AF18"/>
    <mergeCell ref="A8:F8"/>
    <mergeCell ref="U11:X11"/>
    <mergeCell ref="L11:N11"/>
    <mergeCell ref="H11:J11"/>
    <mergeCell ref="AH2:AJ2"/>
    <mergeCell ref="R2:AG2"/>
    <mergeCell ref="A5:E6"/>
    <mergeCell ref="AB5:AJ5"/>
    <mergeCell ref="S5:AA5"/>
    <mergeCell ref="J5:R5"/>
    <mergeCell ref="AA3:AJ3"/>
    <mergeCell ref="T4:W4"/>
    <mergeCell ref="J6:R6"/>
    <mergeCell ref="S6:AA6"/>
    <mergeCell ref="AB6:AJ6"/>
    <mergeCell ref="F5:I5"/>
    <mergeCell ref="F6:I6"/>
    <mergeCell ref="A2:E2"/>
    <mergeCell ref="X3:Z3"/>
    <mergeCell ref="R3:S4"/>
    <mergeCell ref="F3:Q3"/>
    <mergeCell ref="F2:Q2"/>
    <mergeCell ref="U3:V3"/>
    <mergeCell ref="X4:Z4"/>
    <mergeCell ref="F4:Q4"/>
    <mergeCell ref="A4:E4"/>
    <mergeCell ref="A3:E3"/>
    <mergeCell ref="AB4:AE4"/>
  </mergeCells>
  <phoneticPr fontId="2"/>
  <dataValidations count="3">
    <dataValidation imeMode="fullKatakana" allowBlank="1" showInputMessage="1" showErrorMessage="1" sqref="F2:Q2" xr:uid="{00000000-0002-0000-0100-000000000000}"/>
    <dataValidation imeMode="hiragana" allowBlank="1" showInputMessage="1" showErrorMessage="1" sqref="F5:AJ6 F3:Q4 AA3" xr:uid="{00000000-0002-0000-0100-000001000000}"/>
    <dataValidation imeMode="halfAlpha" allowBlank="1" showInputMessage="1" showErrorMessage="1" sqref="U3:V3 X3:Z4 AG4:AJ4 AB4:AE4 AH2" xr:uid="{00000000-0002-0000-0100-000002000000}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10" orientation="portrait" horizontalDpi="4294967293" verticalDpi="300" r:id="rId1"/>
  <headerFooter alignWithMargins="0"/>
  <ignoredErrors>
    <ignoredError sqref="Y18:AD22 L11:N23 H11:J23 H24:N24 Y17:AD17 Y10:AC15 H2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S95"/>
  <sheetViews>
    <sheetView zoomScale="115" zoomScaleNormal="115" workbookViewId="0">
      <pane ySplit="4" topLeftCell="A5" activePane="bottomLeft" state="frozen"/>
      <selection activeCell="AZ1" sqref="AZ1:AZ65536"/>
      <selection pane="bottomLeft" activeCell="B5" sqref="B5"/>
    </sheetView>
  </sheetViews>
  <sheetFormatPr defaultRowHeight="13.5" x14ac:dyDescent="0.15"/>
  <cols>
    <col min="1" max="1" width="5.75" customWidth="1"/>
    <col min="2" max="2" width="10.125" customWidth="1"/>
    <col min="3" max="3" width="16.5" customWidth="1"/>
    <col min="4" max="4" width="22" customWidth="1"/>
    <col min="5" max="5" width="6.75" customWidth="1"/>
    <col min="6" max="6" width="6.5" customWidth="1"/>
    <col min="7" max="7" width="5.5" customWidth="1"/>
    <col min="8" max="8" width="3" customWidth="1"/>
    <col min="9" max="9" width="5.5" customWidth="1"/>
    <col min="10" max="10" width="3" customWidth="1"/>
    <col min="11" max="11" width="5.125" customWidth="1"/>
    <col min="12" max="12" width="2.375" customWidth="1"/>
    <col min="13" max="13" width="4.25" hidden="1" customWidth="1"/>
    <col min="14" max="14" width="12.75" hidden="1" customWidth="1"/>
    <col min="15" max="19" width="9" hidden="1" customWidth="1"/>
    <col min="20" max="21" width="9" customWidth="1"/>
  </cols>
  <sheetData>
    <row r="1" spans="1:19" ht="21" x14ac:dyDescent="0.15">
      <c r="A1" s="10" t="s">
        <v>61</v>
      </c>
      <c r="I1" s="102"/>
      <c r="J1" s="1"/>
      <c r="K1" s="1"/>
      <c r="L1" s="1"/>
    </row>
    <row r="2" spans="1:19" ht="17.25" customHeight="1" thickBot="1" x14ac:dyDescent="0.2">
      <c r="A2" s="10"/>
      <c r="B2" s="104" t="s">
        <v>101</v>
      </c>
      <c r="K2" s="11"/>
    </row>
    <row r="3" spans="1:19" ht="18.75" customHeight="1" thickTop="1" x14ac:dyDescent="0.15">
      <c r="A3" s="12"/>
      <c r="B3" s="13" t="s">
        <v>50</v>
      </c>
      <c r="C3" s="14" t="s">
        <v>51</v>
      </c>
      <c r="D3" s="15" t="s">
        <v>40</v>
      </c>
      <c r="E3" s="257" t="s">
        <v>100</v>
      </c>
      <c r="F3" s="100" t="s">
        <v>46</v>
      </c>
      <c r="G3" s="254" t="s">
        <v>47</v>
      </c>
      <c r="H3" s="255"/>
      <c r="I3" s="254" t="s">
        <v>48</v>
      </c>
      <c r="J3" s="255"/>
      <c r="K3" s="254" t="s">
        <v>49</v>
      </c>
      <c r="L3" s="256"/>
      <c r="R3" t="s">
        <v>50</v>
      </c>
      <c r="S3" t="s">
        <v>46</v>
      </c>
    </row>
    <row r="4" spans="1:19" ht="21" customHeight="1" thickBot="1" x14ac:dyDescent="0.2">
      <c r="A4" s="101" t="s">
        <v>55</v>
      </c>
      <c r="B4" s="16" t="s">
        <v>0</v>
      </c>
      <c r="C4" s="17" t="s">
        <v>56</v>
      </c>
      <c r="D4" s="18" t="s">
        <v>57</v>
      </c>
      <c r="E4" s="258"/>
      <c r="F4" s="19" t="s">
        <v>20</v>
      </c>
      <c r="G4" s="20">
        <v>120</v>
      </c>
      <c r="H4" s="22" t="s">
        <v>59</v>
      </c>
      <c r="I4" s="21">
        <v>35</v>
      </c>
      <c r="J4" s="22" t="s">
        <v>58</v>
      </c>
      <c r="K4" s="21">
        <v>7</v>
      </c>
      <c r="L4" s="110" t="s">
        <v>54</v>
      </c>
      <c r="N4" t="str">
        <f>B4&amp;F4</f>
        <v>小学１年男子</v>
      </c>
      <c r="O4">
        <f>COUNTIF($N$4:$N$94,"小学１年男子")-1</f>
        <v>0</v>
      </c>
      <c r="P4">
        <f>COUNTIF($N$4:$N$94,"小学１年女子")</f>
        <v>0</v>
      </c>
      <c r="R4" s="6" t="s">
        <v>0</v>
      </c>
      <c r="S4" t="s">
        <v>20</v>
      </c>
    </row>
    <row r="5" spans="1:19" ht="24.75" customHeight="1" thickTop="1" x14ac:dyDescent="0.15">
      <c r="A5" s="56">
        <v>1</v>
      </c>
      <c r="B5" s="50"/>
      <c r="C5" s="51"/>
      <c r="D5" s="52"/>
      <c r="E5" s="105"/>
      <c r="F5" s="53"/>
      <c r="G5" s="54"/>
      <c r="H5" s="23" t="s">
        <v>59</v>
      </c>
      <c r="I5" s="55"/>
      <c r="J5" s="23" t="s">
        <v>58</v>
      </c>
      <c r="K5" s="55"/>
      <c r="L5" s="111" t="s">
        <v>54</v>
      </c>
      <c r="N5" t="str">
        <f t="shared" ref="N5:N64" si="0">B5&amp;F5</f>
        <v/>
      </c>
      <c r="O5">
        <f>COUNTIF($N$4:$N$94,"小学２年男子")</f>
        <v>0</v>
      </c>
      <c r="P5">
        <f>COUNTIF($N$4:$N$94,"小学２年女子")</f>
        <v>0</v>
      </c>
      <c r="R5" s="6" t="s">
        <v>1</v>
      </c>
      <c r="S5" t="s">
        <v>21</v>
      </c>
    </row>
    <row r="6" spans="1:19" ht="24.75" customHeight="1" x14ac:dyDescent="0.15">
      <c r="A6" s="57">
        <v>2</v>
      </c>
      <c r="B6" s="61"/>
      <c r="C6" s="83"/>
      <c r="D6" s="84"/>
      <c r="E6" s="106"/>
      <c r="F6" s="62"/>
      <c r="G6" s="63"/>
      <c r="H6" s="24" t="s">
        <v>52</v>
      </c>
      <c r="I6" s="73"/>
      <c r="J6" s="24" t="s">
        <v>53</v>
      </c>
      <c r="K6" s="73"/>
      <c r="L6" s="112" t="s">
        <v>54</v>
      </c>
      <c r="N6" t="str">
        <f t="shared" si="0"/>
        <v/>
      </c>
      <c r="O6">
        <f>COUNTIF($N$4:$N$94,"小学３年男子")</f>
        <v>0</v>
      </c>
      <c r="P6">
        <f>COUNTIF($N$4:$N$94,"小学３年女子")</f>
        <v>0</v>
      </c>
      <c r="R6" s="6" t="s">
        <v>2</v>
      </c>
    </row>
    <row r="7" spans="1:19" ht="24.75" customHeight="1" x14ac:dyDescent="0.15">
      <c r="A7" s="57">
        <v>3</v>
      </c>
      <c r="B7" s="61"/>
      <c r="C7" s="83"/>
      <c r="D7" s="84"/>
      <c r="E7" s="106"/>
      <c r="F7" s="62"/>
      <c r="G7" s="63"/>
      <c r="H7" s="24" t="s">
        <v>52</v>
      </c>
      <c r="I7" s="73"/>
      <c r="J7" s="24" t="s">
        <v>53</v>
      </c>
      <c r="K7" s="73"/>
      <c r="L7" s="112" t="s">
        <v>54</v>
      </c>
      <c r="N7" t="str">
        <f t="shared" si="0"/>
        <v/>
      </c>
      <c r="O7">
        <f>COUNTIF($N$4:$N$94,"小学４年男子")</f>
        <v>0</v>
      </c>
      <c r="P7">
        <f>COUNTIF($N$4:$N$94,"小学４年女子")</f>
        <v>0</v>
      </c>
      <c r="R7" s="6" t="s">
        <v>3</v>
      </c>
    </row>
    <row r="8" spans="1:19" ht="24.75" customHeight="1" x14ac:dyDescent="0.15">
      <c r="A8" s="57">
        <v>4</v>
      </c>
      <c r="B8" s="61"/>
      <c r="C8" s="83"/>
      <c r="D8" s="84"/>
      <c r="E8" s="106"/>
      <c r="F8" s="62"/>
      <c r="G8" s="63"/>
      <c r="H8" s="24" t="s">
        <v>52</v>
      </c>
      <c r="I8" s="73"/>
      <c r="J8" s="24" t="s">
        <v>53</v>
      </c>
      <c r="K8" s="73"/>
      <c r="L8" s="112" t="s">
        <v>54</v>
      </c>
      <c r="N8" t="str">
        <f t="shared" si="0"/>
        <v/>
      </c>
      <c r="O8">
        <f>COUNTIF($N$4:$N$94,"小学５年男子")</f>
        <v>0</v>
      </c>
      <c r="P8">
        <f>COUNTIF($N$4:$N$94,"小学５年女子")</f>
        <v>0</v>
      </c>
      <c r="R8" s="6" t="s">
        <v>4</v>
      </c>
    </row>
    <row r="9" spans="1:19" ht="24.75" customHeight="1" x14ac:dyDescent="0.15">
      <c r="A9" s="58">
        <v>5</v>
      </c>
      <c r="B9" s="64"/>
      <c r="C9" s="83"/>
      <c r="D9" s="84"/>
      <c r="E9" s="106"/>
      <c r="F9" s="62"/>
      <c r="G9" s="66"/>
      <c r="H9" s="25" t="s">
        <v>52</v>
      </c>
      <c r="I9" s="74"/>
      <c r="J9" s="25" t="s">
        <v>53</v>
      </c>
      <c r="K9" s="74"/>
      <c r="L9" s="113" t="s">
        <v>54</v>
      </c>
      <c r="N9" t="str">
        <f t="shared" si="0"/>
        <v/>
      </c>
      <c r="O9">
        <f>COUNTIF($N$4:$N$94,"小学６年男子")</f>
        <v>0</v>
      </c>
      <c r="P9">
        <f>COUNTIF($N$4:$N$94,"小学６年女子")</f>
        <v>0</v>
      </c>
      <c r="R9" s="7" t="s">
        <v>5</v>
      </c>
    </row>
    <row r="10" spans="1:19" ht="24.75" customHeight="1" x14ac:dyDescent="0.15">
      <c r="A10" s="59">
        <v>6</v>
      </c>
      <c r="B10" s="67"/>
      <c r="C10" s="87"/>
      <c r="D10" s="88"/>
      <c r="E10" s="108"/>
      <c r="F10" s="68"/>
      <c r="G10" s="69"/>
      <c r="H10" s="26" t="s">
        <v>52</v>
      </c>
      <c r="I10" s="75"/>
      <c r="J10" s="26" t="s">
        <v>53</v>
      </c>
      <c r="K10" s="75"/>
      <c r="L10" s="114" t="s">
        <v>54</v>
      </c>
      <c r="N10" t="str">
        <f t="shared" si="0"/>
        <v/>
      </c>
      <c r="O10">
        <f>COUNTIF($N$4:$N$94,"中学１年男子")</f>
        <v>0</v>
      </c>
      <c r="P10">
        <f>COUNTIF($N$4:$N$94,"中学１年女子")</f>
        <v>0</v>
      </c>
      <c r="R10" s="6" t="s">
        <v>6</v>
      </c>
    </row>
    <row r="11" spans="1:19" ht="24.75" customHeight="1" x14ac:dyDescent="0.15">
      <c r="A11" s="57">
        <v>7</v>
      </c>
      <c r="B11" s="61"/>
      <c r="C11" s="83"/>
      <c r="D11" s="84"/>
      <c r="E11" s="106"/>
      <c r="F11" s="62"/>
      <c r="G11" s="63"/>
      <c r="H11" s="24" t="s">
        <v>52</v>
      </c>
      <c r="I11" s="73"/>
      <c r="J11" s="24" t="s">
        <v>53</v>
      </c>
      <c r="K11" s="73"/>
      <c r="L11" s="112" t="s">
        <v>54</v>
      </c>
      <c r="N11" t="str">
        <f t="shared" si="0"/>
        <v/>
      </c>
      <c r="O11">
        <f>COUNTIF($N$4:$N$94,"中学２年男子")</f>
        <v>0</v>
      </c>
      <c r="P11">
        <f>COUNTIF($N$4:$N$94,"中学２年女子")</f>
        <v>0</v>
      </c>
      <c r="R11" s="6" t="s">
        <v>7</v>
      </c>
    </row>
    <row r="12" spans="1:19" ht="24.75" customHeight="1" x14ac:dyDescent="0.15">
      <c r="A12" s="57">
        <v>8</v>
      </c>
      <c r="B12" s="61"/>
      <c r="C12" s="83"/>
      <c r="D12" s="84"/>
      <c r="E12" s="106"/>
      <c r="F12" s="62"/>
      <c r="G12" s="63"/>
      <c r="H12" s="24" t="s">
        <v>52</v>
      </c>
      <c r="I12" s="73"/>
      <c r="J12" s="24" t="s">
        <v>53</v>
      </c>
      <c r="K12" s="73"/>
      <c r="L12" s="112" t="s">
        <v>54</v>
      </c>
      <c r="N12" t="str">
        <f t="shared" si="0"/>
        <v/>
      </c>
      <c r="O12">
        <f>COUNTIF($N$4:$N$94,"中学３年男子")</f>
        <v>0</v>
      </c>
      <c r="P12">
        <f>COUNTIF($N$4:$N$94,"中学３年女子")</f>
        <v>0</v>
      </c>
      <c r="R12" s="7" t="s">
        <v>8</v>
      </c>
    </row>
    <row r="13" spans="1:19" ht="24.75" customHeight="1" x14ac:dyDescent="0.15">
      <c r="A13" s="57">
        <v>9</v>
      </c>
      <c r="B13" s="61"/>
      <c r="C13" s="83"/>
      <c r="D13" s="84"/>
      <c r="E13" s="106"/>
      <c r="F13" s="62"/>
      <c r="G13" s="63"/>
      <c r="H13" s="24" t="s">
        <v>52</v>
      </c>
      <c r="I13" s="73"/>
      <c r="J13" s="24" t="s">
        <v>53</v>
      </c>
      <c r="K13" s="73"/>
      <c r="L13" s="112" t="s">
        <v>54</v>
      </c>
      <c r="N13" t="str">
        <f t="shared" si="0"/>
        <v/>
      </c>
      <c r="O13">
        <f>COUNTIF($N$4:$N$94,"無　　段男子")</f>
        <v>0</v>
      </c>
      <c r="P13">
        <f>COUNTIF($N$4:$N$94,"無　　段女子")</f>
        <v>0</v>
      </c>
      <c r="R13" s="6" t="s">
        <v>9</v>
      </c>
    </row>
    <row r="14" spans="1:19" ht="24.75" customHeight="1" x14ac:dyDescent="0.15">
      <c r="A14" s="58">
        <v>10</v>
      </c>
      <c r="B14" s="64"/>
      <c r="C14" s="85"/>
      <c r="D14" s="86"/>
      <c r="E14" s="107"/>
      <c r="F14" s="65"/>
      <c r="G14" s="66"/>
      <c r="H14" s="25" t="s">
        <v>52</v>
      </c>
      <c r="I14" s="74"/>
      <c r="J14" s="25" t="s">
        <v>53</v>
      </c>
      <c r="K14" s="74"/>
      <c r="L14" s="113" t="s">
        <v>54</v>
      </c>
      <c r="N14" t="str">
        <f t="shared" si="0"/>
        <v/>
      </c>
      <c r="O14">
        <f>COUNTIF($N$4:$N$94,"初　　段男子")</f>
        <v>0</v>
      </c>
      <c r="P14">
        <f>COUNTIF($N$4:$N$94,"初　　段女子")</f>
        <v>0</v>
      </c>
      <c r="R14" s="6" t="s">
        <v>10</v>
      </c>
    </row>
    <row r="15" spans="1:19" ht="24.75" customHeight="1" x14ac:dyDescent="0.15">
      <c r="A15" s="59">
        <v>11</v>
      </c>
      <c r="B15" s="67"/>
      <c r="C15" s="87"/>
      <c r="D15" s="88"/>
      <c r="E15" s="108"/>
      <c r="F15" s="68"/>
      <c r="G15" s="69"/>
      <c r="H15" s="26" t="s">
        <v>52</v>
      </c>
      <c r="I15" s="75"/>
      <c r="J15" s="26" t="s">
        <v>53</v>
      </c>
      <c r="K15" s="75"/>
      <c r="L15" s="114" t="s">
        <v>54</v>
      </c>
      <c r="N15" t="str">
        <f t="shared" si="0"/>
        <v/>
      </c>
      <c r="O15">
        <f>COUNTIF($N$4:$N$94,"弐　　段男子")</f>
        <v>0</v>
      </c>
      <c r="P15">
        <f>COUNTIF($N$4:$N$94,"弐　　段女子")</f>
        <v>0</v>
      </c>
      <c r="R15" s="6" t="s">
        <v>11</v>
      </c>
    </row>
    <row r="16" spans="1:19" ht="24.75" customHeight="1" x14ac:dyDescent="0.15">
      <c r="A16" s="57">
        <v>12</v>
      </c>
      <c r="B16" s="61"/>
      <c r="C16" s="83"/>
      <c r="D16" s="84"/>
      <c r="E16" s="106"/>
      <c r="F16" s="62"/>
      <c r="G16" s="63"/>
      <c r="H16" s="24" t="s">
        <v>52</v>
      </c>
      <c r="I16" s="73"/>
      <c r="J16" s="24" t="s">
        <v>53</v>
      </c>
      <c r="K16" s="73"/>
      <c r="L16" s="112" t="s">
        <v>54</v>
      </c>
      <c r="N16" t="str">
        <f t="shared" si="0"/>
        <v/>
      </c>
      <c r="O16">
        <f>COUNTIF($N$4:$N$94,"参　　段男子")</f>
        <v>0</v>
      </c>
      <c r="P16">
        <f>COUNTIF($N$4:$N$94,"参　　段女子")</f>
        <v>0</v>
      </c>
      <c r="R16" s="7" t="s">
        <v>12</v>
      </c>
    </row>
    <row r="17" spans="1:14" ht="24.75" customHeight="1" x14ac:dyDescent="0.15">
      <c r="A17" s="57">
        <v>13</v>
      </c>
      <c r="B17" s="61"/>
      <c r="C17" s="83"/>
      <c r="D17" s="84"/>
      <c r="E17" s="106"/>
      <c r="F17" s="62"/>
      <c r="G17" s="63"/>
      <c r="H17" s="24" t="s">
        <v>52</v>
      </c>
      <c r="I17" s="73"/>
      <c r="J17" s="24" t="s">
        <v>53</v>
      </c>
      <c r="K17" s="73"/>
      <c r="L17" s="112" t="s">
        <v>54</v>
      </c>
      <c r="N17" t="str">
        <f t="shared" si="0"/>
        <v/>
      </c>
    </row>
    <row r="18" spans="1:14" ht="24.75" customHeight="1" x14ac:dyDescent="0.15">
      <c r="A18" s="57">
        <v>14</v>
      </c>
      <c r="B18" s="61"/>
      <c r="C18" s="83"/>
      <c r="D18" s="84"/>
      <c r="E18" s="106"/>
      <c r="F18" s="62"/>
      <c r="G18" s="63"/>
      <c r="H18" s="24" t="s">
        <v>52</v>
      </c>
      <c r="I18" s="73"/>
      <c r="J18" s="24" t="s">
        <v>53</v>
      </c>
      <c r="K18" s="73"/>
      <c r="L18" s="112" t="s">
        <v>54</v>
      </c>
      <c r="N18" t="str">
        <f t="shared" si="0"/>
        <v/>
      </c>
    </row>
    <row r="19" spans="1:14" ht="24.75" customHeight="1" x14ac:dyDescent="0.15">
      <c r="A19" s="58">
        <v>15</v>
      </c>
      <c r="B19" s="64"/>
      <c r="C19" s="85"/>
      <c r="D19" s="86"/>
      <c r="E19" s="107"/>
      <c r="F19" s="65"/>
      <c r="G19" s="66"/>
      <c r="H19" s="25" t="s">
        <v>52</v>
      </c>
      <c r="I19" s="74"/>
      <c r="J19" s="25" t="s">
        <v>53</v>
      </c>
      <c r="K19" s="74"/>
      <c r="L19" s="113" t="s">
        <v>54</v>
      </c>
      <c r="N19" t="str">
        <f t="shared" si="0"/>
        <v/>
      </c>
    </row>
    <row r="20" spans="1:14" ht="24.75" customHeight="1" x14ac:dyDescent="0.15">
      <c r="A20" s="59">
        <v>16</v>
      </c>
      <c r="B20" s="67"/>
      <c r="C20" s="87"/>
      <c r="D20" s="88"/>
      <c r="E20" s="108"/>
      <c r="F20" s="68"/>
      <c r="G20" s="69"/>
      <c r="H20" s="26" t="s">
        <v>52</v>
      </c>
      <c r="I20" s="75"/>
      <c r="J20" s="26" t="s">
        <v>53</v>
      </c>
      <c r="K20" s="75"/>
      <c r="L20" s="114" t="s">
        <v>54</v>
      </c>
      <c r="N20" t="str">
        <f t="shared" si="0"/>
        <v/>
      </c>
    </row>
    <row r="21" spans="1:14" ht="24.75" customHeight="1" x14ac:dyDescent="0.15">
      <c r="A21" s="57">
        <v>17</v>
      </c>
      <c r="B21" s="61"/>
      <c r="C21" s="83"/>
      <c r="D21" s="84"/>
      <c r="E21" s="106"/>
      <c r="F21" s="62"/>
      <c r="G21" s="63"/>
      <c r="H21" s="24" t="s">
        <v>52</v>
      </c>
      <c r="I21" s="73"/>
      <c r="J21" s="24" t="s">
        <v>53</v>
      </c>
      <c r="K21" s="73"/>
      <c r="L21" s="112" t="s">
        <v>54</v>
      </c>
      <c r="N21" t="str">
        <f t="shared" si="0"/>
        <v/>
      </c>
    </row>
    <row r="22" spans="1:14" ht="24.75" customHeight="1" x14ac:dyDescent="0.15">
      <c r="A22" s="57">
        <v>18</v>
      </c>
      <c r="B22" s="61"/>
      <c r="C22" s="83"/>
      <c r="D22" s="84"/>
      <c r="E22" s="106"/>
      <c r="F22" s="62"/>
      <c r="G22" s="63"/>
      <c r="H22" s="24" t="s">
        <v>52</v>
      </c>
      <c r="I22" s="73"/>
      <c r="J22" s="24" t="s">
        <v>53</v>
      </c>
      <c r="K22" s="73"/>
      <c r="L22" s="112" t="s">
        <v>54</v>
      </c>
      <c r="N22" t="str">
        <f t="shared" si="0"/>
        <v/>
      </c>
    </row>
    <row r="23" spans="1:14" ht="24.75" customHeight="1" x14ac:dyDescent="0.15">
      <c r="A23" s="57">
        <v>19</v>
      </c>
      <c r="B23" s="61"/>
      <c r="C23" s="83"/>
      <c r="D23" s="84"/>
      <c r="E23" s="106"/>
      <c r="F23" s="62"/>
      <c r="G23" s="63"/>
      <c r="H23" s="24" t="s">
        <v>52</v>
      </c>
      <c r="I23" s="73"/>
      <c r="J23" s="24" t="s">
        <v>53</v>
      </c>
      <c r="K23" s="73"/>
      <c r="L23" s="112" t="s">
        <v>54</v>
      </c>
      <c r="N23" t="str">
        <f t="shared" si="0"/>
        <v/>
      </c>
    </row>
    <row r="24" spans="1:14" ht="24.75" customHeight="1" x14ac:dyDescent="0.15">
      <c r="A24" s="58">
        <v>20</v>
      </c>
      <c r="B24" s="64"/>
      <c r="C24" s="85"/>
      <c r="D24" s="86"/>
      <c r="E24" s="107"/>
      <c r="F24" s="65"/>
      <c r="G24" s="66"/>
      <c r="H24" s="25" t="s">
        <v>52</v>
      </c>
      <c r="I24" s="74"/>
      <c r="J24" s="25" t="s">
        <v>53</v>
      </c>
      <c r="K24" s="74"/>
      <c r="L24" s="113" t="s">
        <v>54</v>
      </c>
      <c r="N24" t="str">
        <f t="shared" si="0"/>
        <v/>
      </c>
    </row>
    <row r="25" spans="1:14" ht="24.75" customHeight="1" x14ac:dyDescent="0.15">
      <c r="A25" s="59">
        <v>21</v>
      </c>
      <c r="B25" s="67"/>
      <c r="C25" s="87"/>
      <c r="D25" s="88"/>
      <c r="E25" s="108"/>
      <c r="F25" s="68"/>
      <c r="G25" s="69"/>
      <c r="H25" s="26" t="s">
        <v>52</v>
      </c>
      <c r="I25" s="75"/>
      <c r="J25" s="26" t="s">
        <v>53</v>
      </c>
      <c r="K25" s="75"/>
      <c r="L25" s="114" t="s">
        <v>54</v>
      </c>
      <c r="N25" t="str">
        <f t="shared" si="0"/>
        <v/>
      </c>
    </row>
    <row r="26" spans="1:14" ht="24.75" customHeight="1" x14ac:dyDescent="0.15">
      <c r="A26" s="57">
        <v>22</v>
      </c>
      <c r="B26" s="61"/>
      <c r="C26" s="83"/>
      <c r="D26" s="84"/>
      <c r="E26" s="106"/>
      <c r="F26" s="62"/>
      <c r="G26" s="63"/>
      <c r="H26" s="24" t="s">
        <v>52</v>
      </c>
      <c r="I26" s="73"/>
      <c r="J26" s="24" t="s">
        <v>53</v>
      </c>
      <c r="K26" s="73"/>
      <c r="L26" s="112" t="s">
        <v>54</v>
      </c>
      <c r="N26" t="str">
        <f t="shared" si="0"/>
        <v/>
      </c>
    </row>
    <row r="27" spans="1:14" ht="24.75" customHeight="1" x14ac:dyDescent="0.15">
      <c r="A27" s="57">
        <v>23</v>
      </c>
      <c r="B27" s="61"/>
      <c r="C27" s="83"/>
      <c r="D27" s="84"/>
      <c r="E27" s="106"/>
      <c r="F27" s="62"/>
      <c r="G27" s="63"/>
      <c r="H27" s="24" t="s">
        <v>52</v>
      </c>
      <c r="I27" s="73"/>
      <c r="J27" s="24" t="s">
        <v>53</v>
      </c>
      <c r="K27" s="73"/>
      <c r="L27" s="112" t="s">
        <v>54</v>
      </c>
      <c r="N27" t="str">
        <f t="shared" si="0"/>
        <v/>
      </c>
    </row>
    <row r="28" spans="1:14" ht="24.75" customHeight="1" x14ac:dyDescent="0.15">
      <c r="A28" s="57">
        <v>24</v>
      </c>
      <c r="B28" s="61"/>
      <c r="C28" s="83"/>
      <c r="D28" s="84"/>
      <c r="E28" s="106"/>
      <c r="F28" s="62"/>
      <c r="G28" s="63"/>
      <c r="H28" s="24" t="s">
        <v>52</v>
      </c>
      <c r="I28" s="73"/>
      <c r="J28" s="24" t="s">
        <v>53</v>
      </c>
      <c r="K28" s="73"/>
      <c r="L28" s="112" t="s">
        <v>54</v>
      </c>
      <c r="N28" t="str">
        <f t="shared" si="0"/>
        <v/>
      </c>
    </row>
    <row r="29" spans="1:14" ht="24.75" customHeight="1" x14ac:dyDescent="0.15">
      <c r="A29" s="58">
        <v>25</v>
      </c>
      <c r="B29" s="64"/>
      <c r="C29" s="85"/>
      <c r="D29" s="86"/>
      <c r="E29" s="107"/>
      <c r="F29" s="65"/>
      <c r="G29" s="66"/>
      <c r="H29" s="25" t="s">
        <v>52</v>
      </c>
      <c r="I29" s="74"/>
      <c r="J29" s="25" t="s">
        <v>53</v>
      </c>
      <c r="K29" s="74"/>
      <c r="L29" s="113" t="s">
        <v>54</v>
      </c>
      <c r="N29" t="str">
        <f t="shared" si="0"/>
        <v/>
      </c>
    </row>
    <row r="30" spans="1:14" ht="24.75" customHeight="1" x14ac:dyDescent="0.15">
      <c r="A30" s="59">
        <v>26</v>
      </c>
      <c r="B30" s="67"/>
      <c r="C30" s="87"/>
      <c r="D30" s="88"/>
      <c r="E30" s="108"/>
      <c r="F30" s="68"/>
      <c r="G30" s="69"/>
      <c r="H30" s="26" t="s">
        <v>52</v>
      </c>
      <c r="I30" s="75"/>
      <c r="J30" s="26" t="s">
        <v>53</v>
      </c>
      <c r="K30" s="75"/>
      <c r="L30" s="114" t="s">
        <v>54</v>
      </c>
      <c r="N30" t="str">
        <f t="shared" si="0"/>
        <v/>
      </c>
    </row>
    <row r="31" spans="1:14" ht="24.75" customHeight="1" x14ac:dyDescent="0.15">
      <c r="A31" s="57">
        <v>27</v>
      </c>
      <c r="B31" s="61"/>
      <c r="C31" s="83"/>
      <c r="D31" s="84"/>
      <c r="E31" s="106"/>
      <c r="F31" s="62"/>
      <c r="G31" s="63"/>
      <c r="H31" s="24" t="s">
        <v>52</v>
      </c>
      <c r="I31" s="73"/>
      <c r="J31" s="24" t="s">
        <v>53</v>
      </c>
      <c r="K31" s="73"/>
      <c r="L31" s="112" t="s">
        <v>54</v>
      </c>
      <c r="N31" t="str">
        <f t="shared" si="0"/>
        <v/>
      </c>
    </row>
    <row r="32" spans="1:14" ht="24.75" customHeight="1" x14ac:dyDescent="0.15">
      <c r="A32" s="57">
        <v>28</v>
      </c>
      <c r="B32" s="61"/>
      <c r="C32" s="83"/>
      <c r="D32" s="84"/>
      <c r="E32" s="106"/>
      <c r="F32" s="62"/>
      <c r="G32" s="63"/>
      <c r="H32" s="24" t="s">
        <v>52</v>
      </c>
      <c r="I32" s="73"/>
      <c r="J32" s="24" t="s">
        <v>53</v>
      </c>
      <c r="K32" s="73"/>
      <c r="L32" s="112" t="s">
        <v>54</v>
      </c>
      <c r="N32" t="str">
        <f t="shared" si="0"/>
        <v/>
      </c>
    </row>
    <row r="33" spans="1:19" ht="24.75" customHeight="1" x14ac:dyDescent="0.15">
      <c r="A33" s="57">
        <v>29</v>
      </c>
      <c r="B33" s="61"/>
      <c r="C33" s="83"/>
      <c r="D33" s="84"/>
      <c r="E33" s="106"/>
      <c r="F33" s="62"/>
      <c r="G33" s="63"/>
      <c r="H33" s="24" t="s">
        <v>52</v>
      </c>
      <c r="I33" s="73"/>
      <c r="J33" s="24" t="s">
        <v>53</v>
      </c>
      <c r="K33" s="73"/>
      <c r="L33" s="112" t="s">
        <v>54</v>
      </c>
      <c r="N33" t="str">
        <f t="shared" si="0"/>
        <v/>
      </c>
    </row>
    <row r="34" spans="1:19" ht="24.75" customHeight="1" thickBot="1" x14ac:dyDescent="0.2">
      <c r="A34" s="60">
        <v>30</v>
      </c>
      <c r="B34" s="70"/>
      <c r="C34" s="89"/>
      <c r="D34" s="103"/>
      <c r="E34" s="109"/>
      <c r="F34" s="71"/>
      <c r="G34" s="72"/>
      <c r="H34" s="27" t="s">
        <v>52</v>
      </c>
      <c r="I34" s="76"/>
      <c r="J34" s="27" t="s">
        <v>53</v>
      </c>
      <c r="K34" s="76"/>
      <c r="L34" s="115" t="s">
        <v>54</v>
      </c>
      <c r="N34" t="str">
        <f t="shared" si="0"/>
        <v/>
      </c>
    </row>
    <row r="35" spans="1:19" ht="24.75" customHeight="1" thickTop="1" x14ac:dyDescent="0.15">
      <c r="A35" s="56">
        <v>31</v>
      </c>
      <c r="B35" s="50"/>
      <c r="C35" s="51"/>
      <c r="D35" s="52"/>
      <c r="E35" s="105"/>
      <c r="F35" s="53"/>
      <c r="G35" s="54"/>
      <c r="H35" s="23" t="s">
        <v>59</v>
      </c>
      <c r="I35" s="55"/>
      <c r="J35" s="23" t="s">
        <v>58</v>
      </c>
      <c r="K35" s="55"/>
      <c r="L35" s="111" t="s">
        <v>54</v>
      </c>
      <c r="N35" t="str">
        <f t="shared" si="0"/>
        <v/>
      </c>
      <c r="R35" s="6" t="s">
        <v>1</v>
      </c>
      <c r="S35" t="s">
        <v>21</v>
      </c>
    </row>
    <row r="36" spans="1:19" ht="24.75" customHeight="1" x14ac:dyDescent="0.15">
      <c r="A36" s="57">
        <v>32</v>
      </c>
      <c r="B36" s="61"/>
      <c r="C36" s="83"/>
      <c r="D36" s="84"/>
      <c r="E36" s="106"/>
      <c r="F36" s="62"/>
      <c r="G36" s="63"/>
      <c r="H36" s="24" t="s">
        <v>52</v>
      </c>
      <c r="I36" s="73"/>
      <c r="J36" s="24" t="s">
        <v>53</v>
      </c>
      <c r="K36" s="73"/>
      <c r="L36" s="112" t="s">
        <v>54</v>
      </c>
      <c r="N36" t="str">
        <f t="shared" si="0"/>
        <v/>
      </c>
      <c r="R36" s="6" t="s">
        <v>2</v>
      </c>
    </row>
    <row r="37" spans="1:19" ht="24.75" customHeight="1" x14ac:dyDescent="0.15">
      <c r="A37" s="57">
        <v>33</v>
      </c>
      <c r="B37" s="61"/>
      <c r="C37" s="83"/>
      <c r="D37" s="84"/>
      <c r="E37" s="106"/>
      <c r="F37" s="62"/>
      <c r="G37" s="63"/>
      <c r="H37" s="24" t="s">
        <v>52</v>
      </c>
      <c r="I37" s="73"/>
      <c r="J37" s="24" t="s">
        <v>53</v>
      </c>
      <c r="K37" s="73"/>
      <c r="L37" s="112" t="s">
        <v>54</v>
      </c>
      <c r="N37" t="str">
        <f t="shared" si="0"/>
        <v/>
      </c>
      <c r="R37" s="6" t="s">
        <v>3</v>
      </c>
    </row>
    <row r="38" spans="1:19" ht="24.75" customHeight="1" x14ac:dyDescent="0.15">
      <c r="A38" s="57">
        <v>34</v>
      </c>
      <c r="B38" s="61"/>
      <c r="C38" s="83"/>
      <c r="D38" s="84"/>
      <c r="E38" s="106"/>
      <c r="F38" s="62"/>
      <c r="G38" s="63"/>
      <c r="H38" s="24" t="s">
        <v>52</v>
      </c>
      <c r="I38" s="73"/>
      <c r="J38" s="24" t="s">
        <v>53</v>
      </c>
      <c r="K38" s="73"/>
      <c r="L38" s="112" t="s">
        <v>54</v>
      </c>
      <c r="N38" t="str">
        <f t="shared" si="0"/>
        <v/>
      </c>
      <c r="R38" s="6" t="s">
        <v>4</v>
      </c>
    </row>
    <row r="39" spans="1:19" ht="24.75" customHeight="1" x14ac:dyDescent="0.15">
      <c r="A39" s="58">
        <v>35</v>
      </c>
      <c r="B39" s="64"/>
      <c r="C39" s="85"/>
      <c r="D39" s="86"/>
      <c r="E39" s="107"/>
      <c r="F39" s="65"/>
      <c r="G39" s="66"/>
      <c r="H39" s="25" t="s">
        <v>52</v>
      </c>
      <c r="I39" s="74"/>
      <c r="J39" s="25" t="s">
        <v>53</v>
      </c>
      <c r="K39" s="74"/>
      <c r="L39" s="113" t="s">
        <v>54</v>
      </c>
      <c r="N39" t="str">
        <f t="shared" si="0"/>
        <v/>
      </c>
      <c r="R39" s="7" t="s">
        <v>5</v>
      </c>
    </row>
    <row r="40" spans="1:19" ht="24.75" customHeight="1" x14ac:dyDescent="0.15">
      <c r="A40" s="59">
        <v>36</v>
      </c>
      <c r="B40" s="67"/>
      <c r="C40" s="87"/>
      <c r="D40" s="88"/>
      <c r="E40" s="108"/>
      <c r="F40" s="68"/>
      <c r="G40" s="69"/>
      <c r="H40" s="26" t="s">
        <v>52</v>
      </c>
      <c r="I40" s="75"/>
      <c r="J40" s="26" t="s">
        <v>53</v>
      </c>
      <c r="K40" s="75"/>
      <c r="L40" s="114" t="s">
        <v>54</v>
      </c>
      <c r="N40" t="str">
        <f t="shared" si="0"/>
        <v/>
      </c>
      <c r="R40" s="6" t="s">
        <v>6</v>
      </c>
    </row>
    <row r="41" spans="1:19" ht="24.75" customHeight="1" x14ac:dyDescent="0.15">
      <c r="A41" s="57">
        <v>37</v>
      </c>
      <c r="B41" s="61"/>
      <c r="C41" s="83"/>
      <c r="D41" s="84"/>
      <c r="E41" s="106"/>
      <c r="F41" s="62"/>
      <c r="G41" s="63"/>
      <c r="H41" s="24" t="s">
        <v>52</v>
      </c>
      <c r="I41" s="73"/>
      <c r="J41" s="24" t="s">
        <v>53</v>
      </c>
      <c r="K41" s="73"/>
      <c r="L41" s="112" t="s">
        <v>54</v>
      </c>
      <c r="N41" t="str">
        <f t="shared" si="0"/>
        <v/>
      </c>
      <c r="R41" s="6" t="s">
        <v>7</v>
      </c>
    </row>
    <row r="42" spans="1:19" ht="24.75" customHeight="1" x14ac:dyDescent="0.15">
      <c r="A42" s="57">
        <v>38</v>
      </c>
      <c r="B42" s="61"/>
      <c r="C42" s="83"/>
      <c r="D42" s="84"/>
      <c r="E42" s="106"/>
      <c r="F42" s="62"/>
      <c r="G42" s="63"/>
      <c r="H42" s="24" t="s">
        <v>52</v>
      </c>
      <c r="I42" s="73"/>
      <c r="J42" s="24" t="s">
        <v>53</v>
      </c>
      <c r="K42" s="73"/>
      <c r="L42" s="112" t="s">
        <v>54</v>
      </c>
      <c r="N42" t="str">
        <f t="shared" si="0"/>
        <v/>
      </c>
      <c r="R42" s="7" t="s">
        <v>8</v>
      </c>
    </row>
    <row r="43" spans="1:19" ht="24.75" customHeight="1" x14ac:dyDescent="0.15">
      <c r="A43" s="57">
        <v>39</v>
      </c>
      <c r="B43" s="61"/>
      <c r="C43" s="83"/>
      <c r="D43" s="84"/>
      <c r="E43" s="106"/>
      <c r="F43" s="62"/>
      <c r="G43" s="63"/>
      <c r="H43" s="24" t="s">
        <v>52</v>
      </c>
      <c r="I43" s="73"/>
      <c r="J43" s="24" t="s">
        <v>53</v>
      </c>
      <c r="K43" s="73"/>
      <c r="L43" s="112" t="s">
        <v>54</v>
      </c>
      <c r="N43" t="str">
        <f t="shared" si="0"/>
        <v/>
      </c>
      <c r="R43" s="6" t="s">
        <v>9</v>
      </c>
    </row>
    <row r="44" spans="1:19" ht="24.75" customHeight="1" x14ac:dyDescent="0.15">
      <c r="A44" s="58">
        <v>40</v>
      </c>
      <c r="B44" s="64"/>
      <c r="C44" s="85"/>
      <c r="D44" s="86"/>
      <c r="E44" s="107"/>
      <c r="F44" s="65"/>
      <c r="G44" s="66"/>
      <c r="H44" s="25" t="s">
        <v>52</v>
      </c>
      <c r="I44" s="74"/>
      <c r="J44" s="25" t="s">
        <v>53</v>
      </c>
      <c r="K44" s="74"/>
      <c r="L44" s="113" t="s">
        <v>54</v>
      </c>
      <c r="N44" t="str">
        <f t="shared" si="0"/>
        <v/>
      </c>
      <c r="R44" s="6" t="s">
        <v>10</v>
      </c>
    </row>
    <row r="45" spans="1:19" ht="24.75" customHeight="1" x14ac:dyDescent="0.15">
      <c r="A45" s="59">
        <v>41</v>
      </c>
      <c r="B45" s="67"/>
      <c r="C45" s="87"/>
      <c r="D45" s="88"/>
      <c r="E45" s="108"/>
      <c r="F45" s="68"/>
      <c r="G45" s="69"/>
      <c r="H45" s="26" t="s">
        <v>52</v>
      </c>
      <c r="I45" s="75"/>
      <c r="J45" s="26" t="s">
        <v>53</v>
      </c>
      <c r="K45" s="75"/>
      <c r="L45" s="114" t="s">
        <v>54</v>
      </c>
      <c r="N45" t="str">
        <f t="shared" si="0"/>
        <v/>
      </c>
      <c r="R45" s="6" t="s">
        <v>11</v>
      </c>
    </row>
    <row r="46" spans="1:19" ht="24.75" customHeight="1" x14ac:dyDescent="0.15">
      <c r="A46" s="57">
        <v>42</v>
      </c>
      <c r="B46" s="61"/>
      <c r="C46" s="83"/>
      <c r="D46" s="84"/>
      <c r="E46" s="106"/>
      <c r="F46" s="62"/>
      <c r="G46" s="63"/>
      <c r="H46" s="24" t="s">
        <v>52</v>
      </c>
      <c r="I46" s="73"/>
      <c r="J46" s="24" t="s">
        <v>53</v>
      </c>
      <c r="K46" s="73"/>
      <c r="L46" s="112" t="s">
        <v>54</v>
      </c>
      <c r="N46" t="str">
        <f t="shared" si="0"/>
        <v/>
      </c>
      <c r="R46" s="7" t="s">
        <v>12</v>
      </c>
    </row>
    <row r="47" spans="1:19" ht="24.75" customHeight="1" x14ac:dyDescent="0.15">
      <c r="A47" s="57">
        <v>43</v>
      </c>
      <c r="B47" s="61"/>
      <c r="C47" s="83"/>
      <c r="D47" s="84"/>
      <c r="E47" s="106"/>
      <c r="F47" s="62"/>
      <c r="G47" s="63"/>
      <c r="H47" s="24" t="s">
        <v>52</v>
      </c>
      <c r="I47" s="73"/>
      <c r="J47" s="24" t="s">
        <v>53</v>
      </c>
      <c r="K47" s="73"/>
      <c r="L47" s="112" t="s">
        <v>54</v>
      </c>
      <c r="N47" t="str">
        <f t="shared" si="0"/>
        <v/>
      </c>
    </row>
    <row r="48" spans="1:19" ht="24.75" customHeight="1" x14ac:dyDescent="0.15">
      <c r="A48" s="57">
        <v>44</v>
      </c>
      <c r="B48" s="61"/>
      <c r="C48" s="83"/>
      <c r="D48" s="84"/>
      <c r="E48" s="106"/>
      <c r="F48" s="62"/>
      <c r="G48" s="63"/>
      <c r="H48" s="24" t="s">
        <v>52</v>
      </c>
      <c r="I48" s="73"/>
      <c r="J48" s="24" t="s">
        <v>53</v>
      </c>
      <c r="K48" s="73"/>
      <c r="L48" s="112" t="s">
        <v>54</v>
      </c>
      <c r="N48" t="str">
        <f t="shared" si="0"/>
        <v/>
      </c>
    </row>
    <row r="49" spans="1:14" ht="24.75" customHeight="1" x14ac:dyDescent="0.15">
      <c r="A49" s="58">
        <v>45</v>
      </c>
      <c r="B49" s="64"/>
      <c r="C49" s="85"/>
      <c r="D49" s="86"/>
      <c r="E49" s="107"/>
      <c r="F49" s="65"/>
      <c r="G49" s="66"/>
      <c r="H49" s="25" t="s">
        <v>52</v>
      </c>
      <c r="I49" s="74"/>
      <c r="J49" s="25" t="s">
        <v>53</v>
      </c>
      <c r="K49" s="74"/>
      <c r="L49" s="113" t="s">
        <v>54</v>
      </c>
      <c r="N49" t="str">
        <f t="shared" si="0"/>
        <v/>
      </c>
    </row>
    <row r="50" spans="1:14" ht="24.75" customHeight="1" x14ac:dyDescent="0.15">
      <c r="A50" s="59">
        <v>46</v>
      </c>
      <c r="B50" s="67"/>
      <c r="C50" s="87"/>
      <c r="D50" s="88"/>
      <c r="E50" s="108"/>
      <c r="F50" s="68"/>
      <c r="G50" s="69"/>
      <c r="H50" s="26" t="s">
        <v>52</v>
      </c>
      <c r="I50" s="75"/>
      <c r="J50" s="26" t="s">
        <v>53</v>
      </c>
      <c r="K50" s="75"/>
      <c r="L50" s="114" t="s">
        <v>54</v>
      </c>
      <c r="N50" t="str">
        <f t="shared" si="0"/>
        <v/>
      </c>
    </row>
    <row r="51" spans="1:14" ht="24.75" customHeight="1" x14ac:dyDescent="0.15">
      <c r="A51" s="57">
        <v>47</v>
      </c>
      <c r="B51" s="61"/>
      <c r="C51" s="83"/>
      <c r="D51" s="84"/>
      <c r="E51" s="106"/>
      <c r="F51" s="62"/>
      <c r="G51" s="63"/>
      <c r="H51" s="24" t="s">
        <v>52</v>
      </c>
      <c r="I51" s="73"/>
      <c r="J51" s="24" t="s">
        <v>53</v>
      </c>
      <c r="K51" s="73"/>
      <c r="L51" s="112" t="s">
        <v>54</v>
      </c>
      <c r="N51" t="str">
        <f t="shared" si="0"/>
        <v/>
      </c>
    </row>
    <row r="52" spans="1:14" ht="24.75" customHeight="1" x14ac:dyDescent="0.15">
      <c r="A52" s="57">
        <v>48</v>
      </c>
      <c r="B52" s="61"/>
      <c r="C52" s="83"/>
      <c r="D52" s="84"/>
      <c r="E52" s="106"/>
      <c r="F52" s="62"/>
      <c r="G52" s="63"/>
      <c r="H52" s="24" t="s">
        <v>52</v>
      </c>
      <c r="I52" s="73"/>
      <c r="J52" s="24" t="s">
        <v>53</v>
      </c>
      <c r="K52" s="73"/>
      <c r="L52" s="112" t="s">
        <v>54</v>
      </c>
      <c r="N52" t="str">
        <f t="shared" si="0"/>
        <v/>
      </c>
    </row>
    <row r="53" spans="1:14" ht="24.75" customHeight="1" x14ac:dyDescent="0.15">
      <c r="A53" s="57">
        <v>49</v>
      </c>
      <c r="B53" s="61"/>
      <c r="C53" s="83"/>
      <c r="D53" s="84"/>
      <c r="E53" s="106"/>
      <c r="F53" s="62"/>
      <c r="G53" s="63"/>
      <c r="H53" s="24" t="s">
        <v>52</v>
      </c>
      <c r="I53" s="73"/>
      <c r="J53" s="24" t="s">
        <v>53</v>
      </c>
      <c r="K53" s="73"/>
      <c r="L53" s="112" t="s">
        <v>54</v>
      </c>
      <c r="N53" t="str">
        <f t="shared" si="0"/>
        <v/>
      </c>
    </row>
    <row r="54" spans="1:14" ht="24.75" customHeight="1" x14ac:dyDescent="0.15">
      <c r="A54" s="58">
        <v>50</v>
      </c>
      <c r="B54" s="64"/>
      <c r="C54" s="85"/>
      <c r="D54" s="86"/>
      <c r="E54" s="107"/>
      <c r="F54" s="65"/>
      <c r="G54" s="66"/>
      <c r="H54" s="25" t="s">
        <v>52</v>
      </c>
      <c r="I54" s="74"/>
      <c r="J54" s="25" t="s">
        <v>53</v>
      </c>
      <c r="K54" s="74"/>
      <c r="L54" s="113" t="s">
        <v>54</v>
      </c>
      <c r="N54" t="str">
        <f t="shared" si="0"/>
        <v/>
      </c>
    </row>
    <row r="55" spans="1:14" ht="24.75" customHeight="1" x14ac:dyDescent="0.15">
      <c r="A55" s="59">
        <v>51</v>
      </c>
      <c r="B55" s="67"/>
      <c r="C55" s="87"/>
      <c r="D55" s="88"/>
      <c r="E55" s="108"/>
      <c r="F55" s="68"/>
      <c r="G55" s="69"/>
      <c r="H55" s="26" t="s">
        <v>52</v>
      </c>
      <c r="I55" s="75"/>
      <c r="J55" s="26" t="s">
        <v>53</v>
      </c>
      <c r="K55" s="75"/>
      <c r="L55" s="114" t="s">
        <v>54</v>
      </c>
      <c r="N55" t="str">
        <f t="shared" si="0"/>
        <v/>
      </c>
    </row>
    <row r="56" spans="1:14" ht="24.75" customHeight="1" x14ac:dyDescent="0.15">
      <c r="A56" s="57">
        <v>52</v>
      </c>
      <c r="B56" s="61"/>
      <c r="C56" s="83"/>
      <c r="D56" s="84"/>
      <c r="E56" s="106"/>
      <c r="F56" s="62"/>
      <c r="G56" s="63"/>
      <c r="H56" s="24" t="s">
        <v>52</v>
      </c>
      <c r="I56" s="73"/>
      <c r="J56" s="24" t="s">
        <v>53</v>
      </c>
      <c r="K56" s="73"/>
      <c r="L56" s="112" t="s">
        <v>54</v>
      </c>
      <c r="N56" t="str">
        <f t="shared" si="0"/>
        <v/>
      </c>
    </row>
    <row r="57" spans="1:14" ht="24.75" customHeight="1" x14ac:dyDescent="0.15">
      <c r="A57" s="57">
        <v>53</v>
      </c>
      <c r="B57" s="61"/>
      <c r="C57" s="83"/>
      <c r="D57" s="84"/>
      <c r="E57" s="106"/>
      <c r="F57" s="62"/>
      <c r="G57" s="63"/>
      <c r="H57" s="24" t="s">
        <v>52</v>
      </c>
      <c r="I57" s="73"/>
      <c r="J57" s="24" t="s">
        <v>53</v>
      </c>
      <c r="K57" s="73"/>
      <c r="L57" s="112" t="s">
        <v>54</v>
      </c>
      <c r="N57" t="str">
        <f t="shared" si="0"/>
        <v/>
      </c>
    </row>
    <row r="58" spans="1:14" ht="24.75" customHeight="1" x14ac:dyDescent="0.15">
      <c r="A58" s="57">
        <v>54</v>
      </c>
      <c r="B58" s="61"/>
      <c r="C58" s="83"/>
      <c r="D58" s="84"/>
      <c r="E58" s="106"/>
      <c r="F58" s="62"/>
      <c r="G58" s="63"/>
      <c r="H58" s="24" t="s">
        <v>52</v>
      </c>
      <c r="I58" s="73"/>
      <c r="J58" s="24" t="s">
        <v>53</v>
      </c>
      <c r="K58" s="73"/>
      <c r="L58" s="112" t="s">
        <v>54</v>
      </c>
      <c r="N58" t="str">
        <f t="shared" si="0"/>
        <v/>
      </c>
    </row>
    <row r="59" spans="1:14" ht="24.75" customHeight="1" x14ac:dyDescent="0.15">
      <c r="A59" s="58">
        <v>55</v>
      </c>
      <c r="B59" s="64"/>
      <c r="C59" s="85"/>
      <c r="D59" s="86"/>
      <c r="E59" s="107"/>
      <c r="F59" s="65"/>
      <c r="G59" s="66"/>
      <c r="H59" s="25" t="s">
        <v>52</v>
      </c>
      <c r="I59" s="74"/>
      <c r="J59" s="25" t="s">
        <v>53</v>
      </c>
      <c r="K59" s="74"/>
      <c r="L59" s="113" t="s">
        <v>54</v>
      </c>
      <c r="N59" t="str">
        <f t="shared" si="0"/>
        <v/>
      </c>
    </row>
    <row r="60" spans="1:14" ht="24.75" customHeight="1" x14ac:dyDescent="0.15">
      <c r="A60" s="59">
        <v>56</v>
      </c>
      <c r="B60" s="67"/>
      <c r="C60" s="87"/>
      <c r="D60" s="88"/>
      <c r="E60" s="108"/>
      <c r="F60" s="68"/>
      <c r="G60" s="69"/>
      <c r="H60" s="26" t="s">
        <v>52</v>
      </c>
      <c r="I60" s="75"/>
      <c r="J60" s="26" t="s">
        <v>53</v>
      </c>
      <c r="K60" s="75"/>
      <c r="L60" s="114" t="s">
        <v>54</v>
      </c>
      <c r="N60" t="str">
        <f t="shared" si="0"/>
        <v/>
      </c>
    </row>
    <row r="61" spans="1:14" ht="24.75" customHeight="1" x14ac:dyDescent="0.15">
      <c r="A61" s="57">
        <v>57</v>
      </c>
      <c r="B61" s="61"/>
      <c r="C61" s="83"/>
      <c r="D61" s="84"/>
      <c r="E61" s="106"/>
      <c r="F61" s="62"/>
      <c r="G61" s="63"/>
      <c r="H61" s="24" t="s">
        <v>52</v>
      </c>
      <c r="I61" s="73"/>
      <c r="J61" s="24" t="s">
        <v>53</v>
      </c>
      <c r="K61" s="73"/>
      <c r="L61" s="112" t="s">
        <v>54</v>
      </c>
      <c r="N61" t="str">
        <f t="shared" si="0"/>
        <v/>
      </c>
    </row>
    <row r="62" spans="1:14" ht="24.75" customHeight="1" x14ac:dyDescent="0.15">
      <c r="A62" s="57">
        <v>58</v>
      </c>
      <c r="B62" s="61"/>
      <c r="C62" s="83"/>
      <c r="D62" s="84"/>
      <c r="E62" s="106"/>
      <c r="F62" s="62"/>
      <c r="G62" s="63"/>
      <c r="H62" s="24" t="s">
        <v>52</v>
      </c>
      <c r="I62" s="73"/>
      <c r="J62" s="24" t="s">
        <v>53</v>
      </c>
      <c r="K62" s="73"/>
      <c r="L62" s="112" t="s">
        <v>54</v>
      </c>
      <c r="N62" t="str">
        <f t="shared" si="0"/>
        <v/>
      </c>
    </row>
    <row r="63" spans="1:14" ht="24.75" customHeight="1" x14ac:dyDescent="0.15">
      <c r="A63" s="57">
        <v>59</v>
      </c>
      <c r="B63" s="61"/>
      <c r="C63" s="83"/>
      <c r="D63" s="84"/>
      <c r="E63" s="106"/>
      <c r="F63" s="62"/>
      <c r="G63" s="63"/>
      <c r="H63" s="24" t="s">
        <v>52</v>
      </c>
      <c r="I63" s="73"/>
      <c r="J63" s="24" t="s">
        <v>53</v>
      </c>
      <c r="K63" s="73"/>
      <c r="L63" s="112" t="s">
        <v>54</v>
      </c>
      <c r="N63" t="str">
        <f t="shared" si="0"/>
        <v/>
      </c>
    </row>
    <row r="64" spans="1:14" ht="24.75" customHeight="1" thickBot="1" x14ac:dyDescent="0.2">
      <c r="A64" s="60">
        <v>60</v>
      </c>
      <c r="B64" s="70"/>
      <c r="C64" s="89"/>
      <c r="D64" s="103"/>
      <c r="E64" s="109"/>
      <c r="F64" s="71"/>
      <c r="G64" s="72"/>
      <c r="H64" s="27" t="s">
        <v>52</v>
      </c>
      <c r="I64" s="76"/>
      <c r="J64" s="27" t="s">
        <v>53</v>
      </c>
      <c r="K64" s="76"/>
      <c r="L64" s="115" t="s">
        <v>54</v>
      </c>
      <c r="N64" t="str">
        <f t="shared" si="0"/>
        <v/>
      </c>
    </row>
    <row r="65" spans="1:19" ht="24.75" customHeight="1" thickTop="1" x14ac:dyDescent="0.15">
      <c r="A65" s="56">
        <v>61</v>
      </c>
      <c r="B65" s="50"/>
      <c r="C65" s="51"/>
      <c r="D65" s="52"/>
      <c r="E65" s="105"/>
      <c r="F65" s="53"/>
      <c r="G65" s="54"/>
      <c r="H65" s="23" t="s">
        <v>59</v>
      </c>
      <c r="I65" s="55"/>
      <c r="J65" s="23" t="s">
        <v>58</v>
      </c>
      <c r="K65" s="55"/>
      <c r="L65" s="111" t="s">
        <v>54</v>
      </c>
      <c r="N65" t="str">
        <f t="shared" ref="N65:N94" si="1">B65&amp;F65</f>
        <v/>
      </c>
      <c r="R65" s="6" t="s">
        <v>1</v>
      </c>
      <c r="S65" t="s">
        <v>21</v>
      </c>
    </row>
    <row r="66" spans="1:19" ht="24.75" customHeight="1" x14ac:dyDescent="0.15">
      <c r="A66" s="57">
        <v>62</v>
      </c>
      <c r="B66" s="61"/>
      <c r="C66" s="83"/>
      <c r="D66" s="84"/>
      <c r="E66" s="106"/>
      <c r="F66" s="62"/>
      <c r="G66" s="63"/>
      <c r="H66" s="24" t="s">
        <v>52</v>
      </c>
      <c r="I66" s="73"/>
      <c r="J66" s="24" t="s">
        <v>53</v>
      </c>
      <c r="K66" s="73"/>
      <c r="L66" s="112" t="s">
        <v>54</v>
      </c>
      <c r="N66" t="str">
        <f t="shared" si="1"/>
        <v/>
      </c>
      <c r="R66" s="6" t="s">
        <v>2</v>
      </c>
    </row>
    <row r="67" spans="1:19" ht="24.75" customHeight="1" x14ac:dyDescent="0.15">
      <c r="A67" s="57">
        <v>63</v>
      </c>
      <c r="B67" s="61"/>
      <c r="C67" s="83"/>
      <c r="D67" s="84"/>
      <c r="E67" s="106"/>
      <c r="F67" s="62"/>
      <c r="G67" s="63"/>
      <c r="H67" s="24" t="s">
        <v>52</v>
      </c>
      <c r="I67" s="73"/>
      <c r="J67" s="24" t="s">
        <v>53</v>
      </c>
      <c r="K67" s="73"/>
      <c r="L67" s="112" t="s">
        <v>54</v>
      </c>
      <c r="N67" t="str">
        <f t="shared" si="1"/>
        <v/>
      </c>
      <c r="R67" s="6" t="s">
        <v>3</v>
      </c>
    </row>
    <row r="68" spans="1:19" ht="24.75" customHeight="1" x14ac:dyDescent="0.15">
      <c r="A68" s="57">
        <v>64</v>
      </c>
      <c r="B68" s="61"/>
      <c r="C68" s="83"/>
      <c r="D68" s="84"/>
      <c r="E68" s="106"/>
      <c r="F68" s="62"/>
      <c r="G68" s="63"/>
      <c r="H68" s="24" t="s">
        <v>52</v>
      </c>
      <c r="I68" s="73"/>
      <c r="J68" s="24" t="s">
        <v>53</v>
      </c>
      <c r="K68" s="73"/>
      <c r="L68" s="112" t="s">
        <v>54</v>
      </c>
      <c r="N68" t="str">
        <f t="shared" si="1"/>
        <v/>
      </c>
      <c r="R68" s="6" t="s">
        <v>4</v>
      </c>
    </row>
    <row r="69" spans="1:19" ht="24.75" customHeight="1" x14ac:dyDescent="0.15">
      <c r="A69" s="58">
        <v>65</v>
      </c>
      <c r="B69" s="64"/>
      <c r="C69" s="85"/>
      <c r="D69" s="86"/>
      <c r="E69" s="107"/>
      <c r="F69" s="65"/>
      <c r="G69" s="66"/>
      <c r="H69" s="25" t="s">
        <v>52</v>
      </c>
      <c r="I69" s="74"/>
      <c r="J69" s="25" t="s">
        <v>53</v>
      </c>
      <c r="K69" s="74"/>
      <c r="L69" s="113" t="s">
        <v>54</v>
      </c>
      <c r="N69" t="str">
        <f t="shared" si="1"/>
        <v/>
      </c>
      <c r="R69" s="7" t="s">
        <v>5</v>
      </c>
    </row>
    <row r="70" spans="1:19" ht="24.75" customHeight="1" x14ac:dyDescent="0.15">
      <c r="A70" s="59">
        <v>66</v>
      </c>
      <c r="B70" s="67"/>
      <c r="C70" s="87"/>
      <c r="D70" s="88"/>
      <c r="E70" s="108"/>
      <c r="F70" s="68"/>
      <c r="G70" s="69"/>
      <c r="H70" s="26" t="s">
        <v>52</v>
      </c>
      <c r="I70" s="75"/>
      <c r="J70" s="26" t="s">
        <v>53</v>
      </c>
      <c r="K70" s="75"/>
      <c r="L70" s="114" t="s">
        <v>54</v>
      </c>
      <c r="N70" t="str">
        <f t="shared" si="1"/>
        <v/>
      </c>
      <c r="R70" s="6" t="s">
        <v>6</v>
      </c>
    </row>
    <row r="71" spans="1:19" ht="24.75" customHeight="1" x14ac:dyDescent="0.15">
      <c r="A71" s="57">
        <v>67</v>
      </c>
      <c r="B71" s="61"/>
      <c r="C71" s="83"/>
      <c r="D71" s="84"/>
      <c r="E71" s="106"/>
      <c r="F71" s="62"/>
      <c r="G71" s="63"/>
      <c r="H71" s="24" t="s">
        <v>52</v>
      </c>
      <c r="I71" s="73"/>
      <c r="J71" s="24" t="s">
        <v>53</v>
      </c>
      <c r="K71" s="73"/>
      <c r="L71" s="112" t="s">
        <v>54</v>
      </c>
      <c r="N71" t="str">
        <f t="shared" si="1"/>
        <v/>
      </c>
      <c r="R71" s="6" t="s">
        <v>7</v>
      </c>
    </row>
    <row r="72" spans="1:19" ht="24.75" customHeight="1" x14ac:dyDescent="0.15">
      <c r="A72" s="57">
        <v>68</v>
      </c>
      <c r="B72" s="61"/>
      <c r="C72" s="83"/>
      <c r="D72" s="84"/>
      <c r="E72" s="106"/>
      <c r="F72" s="62"/>
      <c r="G72" s="63"/>
      <c r="H72" s="24" t="s">
        <v>52</v>
      </c>
      <c r="I72" s="73"/>
      <c r="J72" s="24" t="s">
        <v>53</v>
      </c>
      <c r="K72" s="73"/>
      <c r="L72" s="112" t="s">
        <v>54</v>
      </c>
      <c r="N72" t="str">
        <f t="shared" si="1"/>
        <v/>
      </c>
      <c r="R72" s="7" t="s">
        <v>8</v>
      </c>
    </row>
    <row r="73" spans="1:19" ht="24.75" customHeight="1" x14ac:dyDescent="0.15">
      <c r="A73" s="57">
        <v>69</v>
      </c>
      <c r="B73" s="61"/>
      <c r="C73" s="83"/>
      <c r="D73" s="84"/>
      <c r="E73" s="106"/>
      <c r="F73" s="62"/>
      <c r="G73" s="63"/>
      <c r="H73" s="24" t="s">
        <v>52</v>
      </c>
      <c r="I73" s="73"/>
      <c r="J73" s="24" t="s">
        <v>53</v>
      </c>
      <c r="K73" s="73"/>
      <c r="L73" s="112" t="s">
        <v>54</v>
      </c>
      <c r="N73" t="str">
        <f t="shared" si="1"/>
        <v/>
      </c>
      <c r="R73" s="6" t="s">
        <v>9</v>
      </c>
    </row>
    <row r="74" spans="1:19" ht="24.75" customHeight="1" x14ac:dyDescent="0.15">
      <c r="A74" s="58">
        <v>70</v>
      </c>
      <c r="B74" s="64"/>
      <c r="C74" s="85"/>
      <c r="D74" s="86"/>
      <c r="E74" s="107"/>
      <c r="F74" s="65"/>
      <c r="G74" s="66"/>
      <c r="H74" s="25" t="s">
        <v>52</v>
      </c>
      <c r="I74" s="74"/>
      <c r="J74" s="25" t="s">
        <v>53</v>
      </c>
      <c r="K74" s="74"/>
      <c r="L74" s="113" t="s">
        <v>54</v>
      </c>
      <c r="N74" t="str">
        <f t="shared" si="1"/>
        <v/>
      </c>
      <c r="R74" s="6" t="s">
        <v>10</v>
      </c>
    </row>
    <row r="75" spans="1:19" ht="24.75" customHeight="1" x14ac:dyDescent="0.15">
      <c r="A75" s="59">
        <v>71</v>
      </c>
      <c r="B75" s="67"/>
      <c r="C75" s="87"/>
      <c r="D75" s="88"/>
      <c r="E75" s="108"/>
      <c r="F75" s="68"/>
      <c r="G75" s="69"/>
      <c r="H75" s="26" t="s">
        <v>52</v>
      </c>
      <c r="I75" s="75"/>
      <c r="J75" s="26" t="s">
        <v>53</v>
      </c>
      <c r="K75" s="75"/>
      <c r="L75" s="114" t="s">
        <v>54</v>
      </c>
      <c r="N75" t="str">
        <f t="shared" si="1"/>
        <v/>
      </c>
      <c r="R75" s="6" t="s">
        <v>11</v>
      </c>
    </row>
    <row r="76" spans="1:19" ht="24.75" customHeight="1" x14ac:dyDescent="0.15">
      <c r="A76" s="57">
        <v>72</v>
      </c>
      <c r="B76" s="61"/>
      <c r="C76" s="83"/>
      <c r="D76" s="84"/>
      <c r="E76" s="106"/>
      <c r="F76" s="62"/>
      <c r="G76" s="63"/>
      <c r="H76" s="24" t="s">
        <v>52</v>
      </c>
      <c r="I76" s="73"/>
      <c r="J76" s="24" t="s">
        <v>53</v>
      </c>
      <c r="K76" s="73"/>
      <c r="L76" s="112" t="s">
        <v>54</v>
      </c>
      <c r="N76" t="str">
        <f t="shared" si="1"/>
        <v/>
      </c>
      <c r="R76" s="7" t="s">
        <v>12</v>
      </c>
    </row>
    <row r="77" spans="1:19" ht="24.75" customHeight="1" x14ac:dyDescent="0.15">
      <c r="A77" s="57">
        <v>73</v>
      </c>
      <c r="B77" s="61"/>
      <c r="C77" s="83"/>
      <c r="D77" s="84"/>
      <c r="E77" s="106"/>
      <c r="F77" s="62"/>
      <c r="G77" s="63"/>
      <c r="H77" s="24" t="s">
        <v>52</v>
      </c>
      <c r="I77" s="73"/>
      <c r="J77" s="24" t="s">
        <v>53</v>
      </c>
      <c r="K77" s="73"/>
      <c r="L77" s="112" t="s">
        <v>54</v>
      </c>
      <c r="N77" t="str">
        <f t="shared" si="1"/>
        <v/>
      </c>
    </row>
    <row r="78" spans="1:19" ht="24.75" customHeight="1" x14ac:dyDescent="0.15">
      <c r="A78" s="57">
        <v>74</v>
      </c>
      <c r="B78" s="61"/>
      <c r="C78" s="83"/>
      <c r="D78" s="84"/>
      <c r="E78" s="106"/>
      <c r="F78" s="62"/>
      <c r="G78" s="63"/>
      <c r="H78" s="24" t="s">
        <v>52</v>
      </c>
      <c r="I78" s="73"/>
      <c r="J78" s="24" t="s">
        <v>53</v>
      </c>
      <c r="K78" s="73"/>
      <c r="L78" s="112" t="s">
        <v>54</v>
      </c>
      <c r="N78" t="str">
        <f t="shared" si="1"/>
        <v/>
      </c>
    </row>
    <row r="79" spans="1:19" ht="24.75" customHeight="1" x14ac:dyDescent="0.15">
      <c r="A79" s="58">
        <v>75</v>
      </c>
      <c r="B79" s="64"/>
      <c r="C79" s="85"/>
      <c r="D79" s="86"/>
      <c r="E79" s="107"/>
      <c r="F79" s="65"/>
      <c r="G79" s="66"/>
      <c r="H79" s="25" t="s">
        <v>52</v>
      </c>
      <c r="I79" s="74"/>
      <c r="J79" s="25" t="s">
        <v>53</v>
      </c>
      <c r="K79" s="74"/>
      <c r="L79" s="113" t="s">
        <v>54</v>
      </c>
      <c r="N79" t="str">
        <f t="shared" si="1"/>
        <v/>
      </c>
    </row>
    <row r="80" spans="1:19" ht="24.75" customHeight="1" x14ac:dyDescent="0.15">
      <c r="A80" s="59">
        <v>76</v>
      </c>
      <c r="B80" s="67"/>
      <c r="C80" s="87"/>
      <c r="D80" s="88"/>
      <c r="E80" s="108"/>
      <c r="F80" s="68"/>
      <c r="G80" s="69"/>
      <c r="H80" s="26" t="s">
        <v>52</v>
      </c>
      <c r="I80" s="75"/>
      <c r="J80" s="26" t="s">
        <v>53</v>
      </c>
      <c r="K80" s="75"/>
      <c r="L80" s="114" t="s">
        <v>54</v>
      </c>
      <c r="N80" t="str">
        <f t="shared" si="1"/>
        <v/>
      </c>
    </row>
    <row r="81" spans="1:14" ht="24.75" customHeight="1" x14ac:dyDescent="0.15">
      <c r="A81" s="57">
        <v>77</v>
      </c>
      <c r="B81" s="61"/>
      <c r="C81" s="83"/>
      <c r="D81" s="84"/>
      <c r="E81" s="106"/>
      <c r="F81" s="62"/>
      <c r="G81" s="63"/>
      <c r="H81" s="24" t="s">
        <v>52</v>
      </c>
      <c r="I81" s="73"/>
      <c r="J81" s="24" t="s">
        <v>53</v>
      </c>
      <c r="K81" s="73"/>
      <c r="L81" s="112" t="s">
        <v>54</v>
      </c>
      <c r="N81" t="str">
        <f t="shared" si="1"/>
        <v/>
      </c>
    </row>
    <row r="82" spans="1:14" ht="24.75" customHeight="1" x14ac:dyDescent="0.15">
      <c r="A82" s="57">
        <v>78</v>
      </c>
      <c r="B82" s="61"/>
      <c r="C82" s="83"/>
      <c r="D82" s="84"/>
      <c r="E82" s="106"/>
      <c r="F82" s="62"/>
      <c r="G82" s="63"/>
      <c r="H82" s="24" t="s">
        <v>52</v>
      </c>
      <c r="I82" s="73"/>
      <c r="J82" s="24" t="s">
        <v>53</v>
      </c>
      <c r="K82" s="73"/>
      <c r="L82" s="112" t="s">
        <v>54</v>
      </c>
      <c r="N82" t="str">
        <f t="shared" si="1"/>
        <v/>
      </c>
    </row>
    <row r="83" spans="1:14" ht="24.75" customHeight="1" x14ac:dyDescent="0.15">
      <c r="A83" s="57">
        <v>79</v>
      </c>
      <c r="B83" s="61"/>
      <c r="C83" s="83"/>
      <c r="D83" s="84"/>
      <c r="E83" s="106"/>
      <c r="F83" s="62"/>
      <c r="G83" s="63"/>
      <c r="H83" s="24" t="s">
        <v>52</v>
      </c>
      <c r="I83" s="73"/>
      <c r="J83" s="24" t="s">
        <v>53</v>
      </c>
      <c r="K83" s="73"/>
      <c r="L83" s="112" t="s">
        <v>54</v>
      </c>
      <c r="N83" t="str">
        <f t="shared" si="1"/>
        <v/>
      </c>
    </row>
    <row r="84" spans="1:14" ht="24.75" customHeight="1" x14ac:dyDescent="0.15">
      <c r="A84" s="58">
        <v>80</v>
      </c>
      <c r="B84" s="64"/>
      <c r="C84" s="85"/>
      <c r="D84" s="86"/>
      <c r="E84" s="107"/>
      <c r="F84" s="65"/>
      <c r="G84" s="66"/>
      <c r="H84" s="25" t="s">
        <v>52</v>
      </c>
      <c r="I84" s="74"/>
      <c r="J84" s="25" t="s">
        <v>53</v>
      </c>
      <c r="K84" s="74"/>
      <c r="L84" s="113" t="s">
        <v>54</v>
      </c>
      <c r="N84" t="str">
        <f t="shared" si="1"/>
        <v/>
      </c>
    </row>
    <row r="85" spans="1:14" ht="24.75" customHeight="1" x14ac:dyDescent="0.15">
      <c r="A85" s="59">
        <v>81</v>
      </c>
      <c r="B85" s="67"/>
      <c r="C85" s="87"/>
      <c r="D85" s="88"/>
      <c r="E85" s="108"/>
      <c r="F85" s="68"/>
      <c r="G85" s="69"/>
      <c r="H85" s="26" t="s">
        <v>52</v>
      </c>
      <c r="I85" s="75"/>
      <c r="J85" s="26" t="s">
        <v>53</v>
      </c>
      <c r="K85" s="75"/>
      <c r="L85" s="114" t="s">
        <v>54</v>
      </c>
      <c r="N85" t="str">
        <f t="shared" si="1"/>
        <v/>
      </c>
    </row>
    <row r="86" spans="1:14" ht="24.75" customHeight="1" x14ac:dyDescent="0.15">
      <c r="A86" s="57">
        <v>82</v>
      </c>
      <c r="B86" s="61"/>
      <c r="C86" s="83"/>
      <c r="D86" s="84"/>
      <c r="E86" s="106"/>
      <c r="F86" s="62"/>
      <c r="G86" s="63"/>
      <c r="H86" s="24" t="s">
        <v>52</v>
      </c>
      <c r="I86" s="73"/>
      <c r="J86" s="24" t="s">
        <v>53</v>
      </c>
      <c r="K86" s="73"/>
      <c r="L86" s="112" t="s">
        <v>54</v>
      </c>
      <c r="N86" t="str">
        <f t="shared" si="1"/>
        <v/>
      </c>
    </row>
    <row r="87" spans="1:14" ht="24.75" customHeight="1" x14ac:dyDescent="0.15">
      <c r="A87" s="57">
        <v>83</v>
      </c>
      <c r="B87" s="61"/>
      <c r="C87" s="83"/>
      <c r="D87" s="84"/>
      <c r="E87" s="106"/>
      <c r="F87" s="62"/>
      <c r="G87" s="63"/>
      <c r="H87" s="24" t="s">
        <v>52</v>
      </c>
      <c r="I87" s="73"/>
      <c r="J87" s="24" t="s">
        <v>53</v>
      </c>
      <c r="K87" s="73"/>
      <c r="L87" s="112" t="s">
        <v>54</v>
      </c>
      <c r="N87" t="str">
        <f t="shared" si="1"/>
        <v/>
      </c>
    </row>
    <row r="88" spans="1:14" ht="24.75" customHeight="1" x14ac:dyDescent="0.15">
      <c r="A88" s="57">
        <v>84</v>
      </c>
      <c r="B88" s="61"/>
      <c r="C88" s="83"/>
      <c r="D88" s="84"/>
      <c r="E88" s="106"/>
      <c r="F88" s="62"/>
      <c r="G88" s="63"/>
      <c r="H88" s="24" t="s">
        <v>52</v>
      </c>
      <c r="I88" s="73"/>
      <c r="J88" s="24" t="s">
        <v>53</v>
      </c>
      <c r="K88" s="73"/>
      <c r="L88" s="112" t="s">
        <v>54</v>
      </c>
      <c r="N88" t="str">
        <f t="shared" si="1"/>
        <v/>
      </c>
    </row>
    <row r="89" spans="1:14" ht="24.75" customHeight="1" x14ac:dyDescent="0.15">
      <c r="A89" s="58">
        <v>85</v>
      </c>
      <c r="B89" s="64"/>
      <c r="C89" s="85"/>
      <c r="D89" s="86"/>
      <c r="E89" s="107"/>
      <c r="F89" s="65"/>
      <c r="G89" s="66"/>
      <c r="H89" s="25" t="s">
        <v>52</v>
      </c>
      <c r="I89" s="74"/>
      <c r="J89" s="25" t="s">
        <v>53</v>
      </c>
      <c r="K89" s="74"/>
      <c r="L89" s="113" t="s">
        <v>54</v>
      </c>
      <c r="N89" t="str">
        <f t="shared" si="1"/>
        <v/>
      </c>
    </row>
    <row r="90" spans="1:14" ht="24.75" customHeight="1" x14ac:dyDescent="0.15">
      <c r="A90" s="59">
        <v>86</v>
      </c>
      <c r="B90" s="67"/>
      <c r="C90" s="87"/>
      <c r="D90" s="88"/>
      <c r="E90" s="108"/>
      <c r="F90" s="68"/>
      <c r="G90" s="69"/>
      <c r="H90" s="26" t="s">
        <v>52</v>
      </c>
      <c r="I90" s="75"/>
      <c r="J90" s="26" t="s">
        <v>53</v>
      </c>
      <c r="K90" s="75"/>
      <c r="L90" s="114" t="s">
        <v>54</v>
      </c>
      <c r="N90" t="str">
        <f t="shared" si="1"/>
        <v/>
      </c>
    </row>
    <row r="91" spans="1:14" ht="24.75" customHeight="1" x14ac:dyDescent="0.15">
      <c r="A91" s="57">
        <v>87</v>
      </c>
      <c r="B91" s="61"/>
      <c r="C91" s="83"/>
      <c r="D91" s="84"/>
      <c r="E91" s="106"/>
      <c r="F91" s="62"/>
      <c r="G91" s="63"/>
      <c r="H91" s="24" t="s">
        <v>52</v>
      </c>
      <c r="I91" s="73"/>
      <c r="J91" s="24" t="s">
        <v>53</v>
      </c>
      <c r="K91" s="73"/>
      <c r="L91" s="112" t="s">
        <v>54</v>
      </c>
      <c r="N91" t="str">
        <f t="shared" si="1"/>
        <v/>
      </c>
    </row>
    <row r="92" spans="1:14" ht="24.75" customHeight="1" x14ac:dyDescent="0.15">
      <c r="A92" s="57">
        <v>88</v>
      </c>
      <c r="B92" s="61"/>
      <c r="C92" s="83"/>
      <c r="D92" s="84"/>
      <c r="E92" s="106"/>
      <c r="F92" s="62"/>
      <c r="G92" s="63"/>
      <c r="H92" s="24" t="s">
        <v>52</v>
      </c>
      <c r="I92" s="73"/>
      <c r="J92" s="24" t="s">
        <v>53</v>
      </c>
      <c r="K92" s="73"/>
      <c r="L92" s="112" t="s">
        <v>54</v>
      </c>
      <c r="N92" t="str">
        <f t="shared" si="1"/>
        <v/>
      </c>
    </row>
    <row r="93" spans="1:14" ht="24.75" customHeight="1" x14ac:dyDescent="0.15">
      <c r="A93" s="57">
        <v>89</v>
      </c>
      <c r="B93" s="61"/>
      <c r="C93" s="83"/>
      <c r="D93" s="84"/>
      <c r="E93" s="106"/>
      <c r="F93" s="62"/>
      <c r="G93" s="63"/>
      <c r="H93" s="24" t="s">
        <v>52</v>
      </c>
      <c r="I93" s="73"/>
      <c r="J93" s="24" t="s">
        <v>53</v>
      </c>
      <c r="K93" s="73"/>
      <c r="L93" s="112" t="s">
        <v>54</v>
      </c>
      <c r="N93" t="str">
        <f t="shared" si="1"/>
        <v/>
      </c>
    </row>
    <row r="94" spans="1:14" ht="24.75" customHeight="1" thickBot="1" x14ac:dyDescent="0.2">
      <c r="A94" s="60">
        <v>90</v>
      </c>
      <c r="B94" s="70"/>
      <c r="C94" s="89"/>
      <c r="D94" s="103"/>
      <c r="E94" s="109"/>
      <c r="F94" s="71"/>
      <c r="G94" s="72"/>
      <c r="H94" s="27" t="s">
        <v>52</v>
      </c>
      <c r="I94" s="76"/>
      <c r="J94" s="27" t="s">
        <v>53</v>
      </c>
      <c r="K94" s="76"/>
      <c r="L94" s="115" t="s">
        <v>54</v>
      </c>
      <c r="N94" t="str">
        <f t="shared" si="1"/>
        <v/>
      </c>
    </row>
    <row r="95" spans="1:14" ht="14.25" thickTop="1" x14ac:dyDescent="0.15"/>
  </sheetData>
  <sheetProtection formatCells="0"/>
  <mergeCells count="4">
    <mergeCell ref="G3:H3"/>
    <mergeCell ref="I3:J3"/>
    <mergeCell ref="K3:L3"/>
    <mergeCell ref="E3:E4"/>
  </mergeCells>
  <phoneticPr fontId="2"/>
  <dataValidations count="5">
    <dataValidation type="list" showInputMessage="1" showErrorMessage="1" sqref="B5:B94" xr:uid="{00000000-0002-0000-0200-000000000000}">
      <formula1>$R$3:$R$17</formula1>
    </dataValidation>
    <dataValidation type="list" allowBlank="1" showInputMessage="1" showErrorMessage="1" sqref="F5:F94" xr:uid="{00000000-0002-0000-0200-000001000000}">
      <formula1>$S$3:$S$6</formula1>
    </dataValidation>
    <dataValidation imeMode="disabled" allowBlank="1" showInputMessage="1" showErrorMessage="1" sqref="K5:K94 G5:G94 E5:E94 I5:I94" xr:uid="{00000000-0002-0000-0200-000002000000}"/>
    <dataValidation imeMode="fullKatakana" allowBlank="1" showInputMessage="1" showErrorMessage="1" sqref="D5:D94" xr:uid="{00000000-0002-0000-0200-000003000000}"/>
    <dataValidation imeMode="hiragana" allowBlank="1" showInputMessage="1" showErrorMessage="1" sqref="C5:C94" xr:uid="{00000000-0002-0000-0200-000004000000}"/>
  </dataValidations>
  <pageMargins left="0.59055118110236227" right="0.59055118110236227" top="0.59055118110236227" bottom="0.59055118110236227" header="0.51181102362204722" footer="0.51181102362204722"/>
  <pageSetup paperSize="9" orientation="portrait" horizontalDpi="4294967293" r:id="rId1"/>
  <headerFooter alignWithMargins="0"/>
  <rowBreaks count="1" manualBreakCount="1">
    <brk id="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Y41"/>
  <sheetViews>
    <sheetView tabSelected="1" zoomScale="115" zoomScaleNormal="115" workbookViewId="0">
      <selection activeCell="C23" sqref="C23"/>
    </sheetView>
  </sheetViews>
  <sheetFormatPr defaultRowHeight="13.5" x14ac:dyDescent="0.15"/>
  <cols>
    <col min="1" max="1" width="5.625" style="28" customWidth="1"/>
    <col min="2" max="2" width="8.75" style="2" customWidth="1"/>
    <col min="3" max="3" width="8.25" style="2" customWidth="1"/>
    <col min="4" max="4" width="32.625" style="1" customWidth="1"/>
    <col min="5" max="5" width="29.875" style="1" customWidth="1"/>
    <col min="6" max="6" width="3.75" style="1" customWidth="1"/>
    <col min="7" max="7" width="0" style="1" hidden="1" customWidth="1"/>
    <col min="8" max="8" width="0" style="35" hidden="1" customWidth="1"/>
    <col min="9" max="10" width="0" style="1" hidden="1" customWidth="1"/>
    <col min="11" max="11" width="9.375" style="1" hidden="1" customWidth="1"/>
    <col min="12" max="16384" width="9" style="1"/>
  </cols>
  <sheetData>
    <row r="1" spans="1:11" ht="19.899999999999999" customHeight="1" thickBot="1" x14ac:dyDescent="0.2">
      <c r="A1" s="259" t="s">
        <v>41</v>
      </c>
      <c r="B1" s="259"/>
      <c r="C1" s="259"/>
      <c r="D1" s="259"/>
      <c r="E1" s="259"/>
      <c r="F1" s="2"/>
      <c r="G1" s="2"/>
      <c r="I1" s="2"/>
    </row>
    <row r="2" spans="1:11" ht="19.899999999999999" customHeight="1" thickTop="1" x14ac:dyDescent="0.15">
      <c r="A2" s="264" t="s">
        <v>22</v>
      </c>
      <c r="B2" s="91" t="s">
        <v>30</v>
      </c>
      <c r="C2" s="91" t="s">
        <v>37</v>
      </c>
      <c r="D2" s="96" t="s">
        <v>60</v>
      </c>
      <c r="E2" s="97" t="s">
        <v>45</v>
      </c>
    </row>
    <row r="3" spans="1:11" ht="19.899999999999999" customHeight="1" x14ac:dyDescent="0.15">
      <c r="A3" s="265"/>
      <c r="B3" s="92" t="s">
        <v>31</v>
      </c>
      <c r="C3" s="92" t="s">
        <v>34</v>
      </c>
      <c r="D3" s="117"/>
      <c r="E3" s="261"/>
      <c r="H3" s="35" t="s">
        <v>78</v>
      </c>
      <c r="I3" s="1" t="str">
        <f>IF($E$3="","","○")</f>
        <v/>
      </c>
      <c r="J3" s="1">
        <f>COUNTIF(I3:I4,"○")</f>
        <v>0</v>
      </c>
    </row>
    <row r="4" spans="1:11" ht="19.899999999999999" customHeight="1" x14ac:dyDescent="0.15">
      <c r="A4" s="265"/>
      <c r="B4" s="92" t="s">
        <v>32</v>
      </c>
      <c r="C4" s="92" t="s">
        <v>35</v>
      </c>
      <c r="D4" s="117"/>
      <c r="E4" s="262"/>
      <c r="G4" s="1" t="s">
        <v>86</v>
      </c>
      <c r="H4" s="35" t="s">
        <v>79</v>
      </c>
      <c r="I4" s="1" t="str">
        <f>IF($E$8="","","○")</f>
        <v/>
      </c>
    </row>
    <row r="5" spans="1:11" ht="19.899999999999999" customHeight="1" thickBot="1" x14ac:dyDescent="0.2">
      <c r="A5" s="266"/>
      <c r="B5" s="93" t="s">
        <v>33</v>
      </c>
      <c r="C5" s="93" t="s">
        <v>36</v>
      </c>
      <c r="D5" s="118"/>
      <c r="E5" s="263"/>
      <c r="G5" s="1" t="s">
        <v>87</v>
      </c>
      <c r="H5" s="34" t="s">
        <v>80</v>
      </c>
      <c r="I5" s="1" t="str">
        <f>IF($E$13="","","○")</f>
        <v/>
      </c>
      <c r="J5" s="1">
        <f>COUNTIF(I5:I6,"○")</f>
        <v>0</v>
      </c>
      <c r="K5" s="3"/>
    </row>
    <row r="6" spans="1:11" ht="19.899999999999999" customHeight="1" thickTop="1" thickBot="1" x14ac:dyDescent="0.2">
      <c r="A6" s="94"/>
      <c r="B6" s="95"/>
      <c r="C6" s="260"/>
      <c r="D6" s="260"/>
      <c r="E6" s="260"/>
      <c r="G6" s="1" t="s">
        <v>88</v>
      </c>
      <c r="H6" s="34" t="s">
        <v>81</v>
      </c>
      <c r="I6" s="1" t="str">
        <f>IF($E$18="","","○")</f>
        <v/>
      </c>
      <c r="K6" s="3"/>
    </row>
    <row r="7" spans="1:11" ht="19.899999999999999" customHeight="1" thickTop="1" x14ac:dyDescent="0.15">
      <c r="A7" s="264" t="s">
        <v>23</v>
      </c>
      <c r="B7" s="91" t="s">
        <v>30</v>
      </c>
      <c r="C7" s="91" t="s">
        <v>37</v>
      </c>
      <c r="D7" s="96" t="s">
        <v>60</v>
      </c>
      <c r="E7" s="98" t="s">
        <v>45</v>
      </c>
      <c r="G7" s="1" t="s">
        <v>89</v>
      </c>
      <c r="H7" s="34" t="s">
        <v>82</v>
      </c>
      <c r="I7" s="1" t="str">
        <f>IF($E$23="","","○")</f>
        <v/>
      </c>
      <c r="J7" s="1">
        <f>COUNTIF(I7:I8,"○")</f>
        <v>0</v>
      </c>
      <c r="K7" s="3"/>
    </row>
    <row r="8" spans="1:11" ht="19.899999999999999" customHeight="1" x14ac:dyDescent="0.15">
      <c r="A8" s="265"/>
      <c r="B8" s="92" t="s">
        <v>31</v>
      </c>
      <c r="C8" s="92" t="s">
        <v>34</v>
      </c>
      <c r="D8" s="29"/>
      <c r="E8" s="261"/>
      <c r="G8" s="1" t="s">
        <v>90</v>
      </c>
      <c r="H8" s="34" t="s">
        <v>83</v>
      </c>
      <c r="I8" s="1" t="str">
        <f>IF($E$28="","","○")</f>
        <v/>
      </c>
      <c r="K8" s="3"/>
    </row>
    <row r="9" spans="1:11" ht="19.899999999999999" customHeight="1" x14ac:dyDescent="0.15">
      <c r="A9" s="265"/>
      <c r="B9" s="92" t="s">
        <v>32</v>
      </c>
      <c r="C9" s="92" t="s">
        <v>35</v>
      </c>
      <c r="D9" s="29"/>
      <c r="E9" s="262"/>
      <c r="G9" s="1" t="s">
        <v>91</v>
      </c>
      <c r="H9" s="34" t="s">
        <v>84</v>
      </c>
      <c r="I9" s="1" t="str">
        <f>IF($E$33="","","○")</f>
        <v/>
      </c>
      <c r="J9" s="1">
        <f>COUNTIF(I9:I10,"○")</f>
        <v>0</v>
      </c>
      <c r="K9" s="3"/>
    </row>
    <row r="10" spans="1:11" ht="19.899999999999999" customHeight="1" thickBot="1" x14ac:dyDescent="0.2">
      <c r="A10" s="266"/>
      <c r="B10" s="93" t="s">
        <v>33</v>
      </c>
      <c r="C10" s="93" t="s">
        <v>36</v>
      </c>
      <c r="D10" s="78"/>
      <c r="E10" s="263"/>
      <c r="G10" s="1" t="s">
        <v>92</v>
      </c>
      <c r="H10" s="34" t="s">
        <v>85</v>
      </c>
      <c r="I10" s="1" t="str">
        <f>IF($E$38="","","○")</f>
        <v/>
      </c>
      <c r="K10" s="3"/>
    </row>
    <row r="11" spans="1:11" ht="19.899999999999999" customHeight="1" thickTop="1" thickBot="1" x14ac:dyDescent="0.2">
      <c r="A11" s="94"/>
      <c r="B11" s="95"/>
      <c r="C11" s="260"/>
      <c r="D11" s="260"/>
      <c r="E11" s="260"/>
      <c r="H11" s="34"/>
    </row>
    <row r="12" spans="1:11" ht="19.899999999999999" customHeight="1" thickTop="1" x14ac:dyDescent="0.15">
      <c r="A12" s="264" t="s">
        <v>24</v>
      </c>
      <c r="B12" s="91" t="s">
        <v>30</v>
      </c>
      <c r="C12" s="91" t="s">
        <v>37</v>
      </c>
      <c r="D12" s="96" t="s">
        <v>60</v>
      </c>
      <c r="E12" s="98" t="s">
        <v>45</v>
      </c>
      <c r="H12" s="36"/>
      <c r="I12" s="4"/>
    </row>
    <row r="13" spans="1:11" ht="19.899999999999999" customHeight="1" x14ac:dyDescent="0.15">
      <c r="A13" s="265"/>
      <c r="B13" s="92" t="s">
        <v>31</v>
      </c>
      <c r="C13" s="92" t="s">
        <v>42</v>
      </c>
      <c r="D13" s="29"/>
      <c r="E13" s="261"/>
    </row>
    <row r="14" spans="1:11" ht="19.899999999999999" customHeight="1" x14ac:dyDescent="0.15">
      <c r="A14" s="265"/>
      <c r="B14" s="92" t="s">
        <v>32</v>
      </c>
      <c r="C14" s="92" t="s">
        <v>43</v>
      </c>
      <c r="D14" s="29"/>
      <c r="E14" s="262"/>
      <c r="H14" s="269"/>
      <c r="I14" s="269"/>
    </row>
    <row r="15" spans="1:11" ht="19.899999999999999" customHeight="1" thickBot="1" x14ac:dyDescent="0.2">
      <c r="A15" s="266"/>
      <c r="B15" s="93" t="s">
        <v>33</v>
      </c>
      <c r="C15" s="93" t="s">
        <v>44</v>
      </c>
      <c r="D15" s="78"/>
      <c r="E15" s="263"/>
      <c r="H15" s="269"/>
      <c r="I15" s="269"/>
    </row>
    <row r="16" spans="1:11" ht="19.899999999999999" customHeight="1" thickTop="1" thickBot="1" x14ac:dyDescent="0.2">
      <c r="A16" s="94"/>
      <c r="B16" s="95"/>
      <c r="C16" s="260"/>
      <c r="D16" s="260"/>
      <c r="E16" s="260"/>
      <c r="G16"/>
      <c r="H16" s="267"/>
      <c r="I16" s="267"/>
    </row>
    <row r="17" spans="1:9" ht="19.899999999999999" customHeight="1" thickTop="1" x14ac:dyDescent="0.15">
      <c r="A17" s="264" t="s">
        <v>25</v>
      </c>
      <c r="B17" s="91" t="s">
        <v>30</v>
      </c>
      <c r="C17" s="91" t="s">
        <v>37</v>
      </c>
      <c r="D17" s="96" t="s">
        <v>60</v>
      </c>
      <c r="E17" s="98" t="s">
        <v>45</v>
      </c>
      <c r="G17"/>
      <c r="H17" s="37"/>
      <c r="I17"/>
    </row>
    <row r="18" spans="1:9" ht="19.899999999999999" customHeight="1" x14ac:dyDescent="0.15">
      <c r="A18" s="265"/>
      <c r="B18" s="92" t="s">
        <v>31</v>
      </c>
      <c r="C18" s="92" t="s">
        <v>42</v>
      </c>
      <c r="D18" s="29"/>
      <c r="E18" s="261"/>
      <c r="G18"/>
      <c r="H18" s="37"/>
      <c r="I18"/>
    </row>
    <row r="19" spans="1:9" ht="19.899999999999999" customHeight="1" x14ac:dyDescent="0.15">
      <c r="A19" s="265"/>
      <c r="B19" s="92" t="s">
        <v>32</v>
      </c>
      <c r="C19" s="92" t="s">
        <v>43</v>
      </c>
      <c r="D19" s="29"/>
      <c r="E19" s="262"/>
      <c r="G19"/>
      <c r="H19" s="37"/>
      <c r="I19"/>
    </row>
    <row r="20" spans="1:9" ht="19.899999999999999" customHeight="1" thickBot="1" x14ac:dyDescent="0.2">
      <c r="A20" s="266"/>
      <c r="B20" s="93" t="s">
        <v>33</v>
      </c>
      <c r="C20" s="93" t="s">
        <v>44</v>
      </c>
      <c r="D20" s="78"/>
      <c r="E20" s="263"/>
      <c r="G20"/>
      <c r="H20" s="268"/>
      <c r="I20" s="268"/>
    </row>
    <row r="21" spans="1:9" ht="19.899999999999999" customHeight="1" thickTop="1" thickBot="1" x14ac:dyDescent="0.2">
      <c r="A21" s="94"/>
      <c r="B21" s="95"/>
      <c r="C21" s="260"/>
      <c r="D21" s="260"/>
      <c r="E21" s="260"/>
    </row>
    <row r="22" spans="1:9" ht="19.899999999999999" customHeight="1" thickTop="1" x14ac:dyDescent="0.15">
      <c r="A22" s="264" t="s">
        <v>26</v>
      </c>
      <c r="B22" s="91" t="s">
        <v>30</v>
      </c>
      <c r="C22" s="90"/>
      <c r="D22" s="96" t="s">
        <v>60</v>
      </c>
      <c r="E22" s="98" t="s">
        <v>45</v>
      </c>
    </row>
    <row r="23" spans="1:9" ht="19.899999999999999" customHeight="1" x14ac:dyDescent="0.15">
      <c r="A23" s="265"/>
      <c r="B23" s="92" t="s">
        <v>31</v>
      </c>
      <c r="C23" s="8"/>
      <c r="D23" s="29"/>
      <c r="E23" s="261"/>
    </row>
    <row r="24" spans="1:9" ht="19.899999999999999" customHeight="1" x14ac:dyDescent="0.15">
      <c r="A24" s="265"/>
      <c r="B24" s="92" t="s">
        <v>32</v>
      </c>
      <c r="C24" s="8"/>
      <c r="D24" s="29"/>
      <c r="E24" s="262"/>
    </row>
    <row r="25" spans="1:9" ht="19.899999999999999" customHeight="1" thickBot="1" x14ac:dyDescent="0.2">
      <c r="A25" s="266"/>
      <c r="B25" s="93" t="s">
        <v>33</v>
      </c>
      <c r="C25" s="79"/>
      <c r="D25" s="78"/>
      <c r="E25" s="263"/>
    </row>
    <row r="26" spans="1:9" ht="19.899999999999999" customHeight="1" thickTop="1" thickBot="1" x14ac:dyDescent="0.2">
      <c r="A26" s="94"/>
      <c r="B26" s="95"/>
      <c r="C26" s="260"/>
      <c r="D26" s="260"/>
      <c r="E26" s="260"/>
    </row>
    <row r="27" spans="1:9" ht="19.899999999999999" customHeight="1" thickTop="1" x14ac:dyDescent="0.15">
      <c r="A27" s="264" t="s">
        <v>27</v>
      </c>
      <c r="B27" s="91" t="s">
        <v>30</v>
      </c>
      <c r="C27" s="77"/>
      <c r="D27" s="96" t="s">
        <v>60</v>
      </c>
      <c r="E27" s="98" t="s">
        <v>45</v>
      </c>
    </row>
    <row r="28" spans="1:9" ht="19.899999999999999" customHeight="1" x14ac:dyDescent="0.15">
      <c r="A28" s="265"/>
      <c r="B28" s="92" t="s">
        <v>31</v>
      </c>
      <c r="C28" s="8"/>
      <c r="D28" s="29"/>
      <c r="E28" s="261"/>
    </row>
    <row r="29" spans="1:9" ht="19.899999999999999" customHeight="1" x14ac:dyDescent="0.15">
      <c r="A29" s="265"/>
      <c r="B29" s="92" t="s">
        <v>32</v>
      </c>
      <c r="C29" s="8"/>
      <c r="D29" s="29"/>
      <c r="E29" s="262"/>
    </row>
    <row r="30" spans="1:9" ht="19.899999999999999" customHeight="1" thickBot="1" x14ac:dyDescent="0.2">
      <c r="A30" s="266"/>
      <c r="B30" s="93" t="s">
        <v>33</v>
      </c>
      <c r="C30" s="79"/>
      <c r="D30" s="78"/>
      <c r="E30" s="263"/>
    </row>
    <row r="31" spans="1:9" ht="19.899999999999999" customHeight="1" thickTop="1" thickBot="1" x14ac:dyDescent="0.2">
      <c r="A31" s="94"/>
      <c r="B31" s="95"/>
      <c r="C31" s="260"/>
      <c r="D31" s="260"/>
      <c r="E31" s="260"/>
    </row>
    <row r="32" spans="1:9" ht="19.899999999999999" customHeight="1" thickTop="1" x14ac:dyDescent="0.15">
      <c r="A32" s="264" t="s">
        <v>28</v>
      </c>
      <c r="B32" s="91" t="s">
        <v>30</v>
      </c>
      <c r="C32" s="77" t="s">
        <v>38</v>
      </c>
      <c r="D32" s="96" t="s">
        <v>60</v>
      </c>
      <c r="E32" s="98" t="s">
        <v>45</v>
      </c>
    </row>
    <row r="33" spans="1:25" ht="19.899999999999999" customHeight="1" x14ac:dyDescent="0.15">
      <c r="A33" s="265"/>
      <c r="B33" s="92" t="s">
        <v>31</v>
      </c>
      <c r="C33" s="9"/>
      <c r="D33" s="29"/>
      <c r="E33" s="261"/>
    </row>
    <row r="34" spans="1:25" ht="19.899999999999999" customHeight="1" x14ac:dyDescent="0.15">
      <c r="A34" s="265"/>
      <c r="B34" s="92" t="s">
        <v>32</v>
      </c>
      <c r="C34" s="9"/>
      <c r="D34" s="29"/>
      <c r="E34" s="262"/>
      <c r="Y34" s="1" t="s">
        <v>94</v>
      </c>
    </row>
    <row r="35" spans="1:25" ht="19.899999999999999" customHeight="1" thickBot="1" x14ac:dyDescent="0.2">
      <c r="A35" s="266"/>
      <c r="B35" s="93" t="s">
        <v>33</v>
      </c>
      <c r="C35" s="99"/>
      <c r="D35" s="78"/>
      <c r="E35" s="263"/>
      <c r="Y35" s="1" t="s">
        <v>95</v>
      </c>
    </row>
    <row r="36" spans="1:25" ht="19.899999999999999" customHeight="1" thickTop="1" thickBot="1" x14ac:dyDescent="0.2">
      <c r="A36" s="94"/>
      <c r="B36" s="95"/>
      <c r="C36" s="260"/>
      <c r="D36" s="260"/>
      <c r="E36" s="260"/>
      <c r="Y36" s="1" t="s">
        <v>96</v>
      </c>
    </row>
    <row r="37" spans="1:25" ht="19.899999999999999" customHeight="1" thickTop="1" x14ac:dyDescent="0.15">
      <c r="A37" s="264" t="s">
        <v>29</v>
      </c>
      <c r="B37" s="91" t="s">
        <v>30</v>
      </c>
      <c r="C37" s="77" t="s">
        <v>38</v>
      </c>
      <c r="D37" s="96" t="s">
        <v>60</v>
      </c>
      <c r="E37" s="98" t="s">
        <v>45</v>
      </c>
      <c r="Y37" s="1" t="s">
        <v>105</v>
      </c>
    </row>
    <row r="38" spans="1:25" ht="19.899999999999999" customHeight="1" x14ac:dyDescent="0.15">
      <c r="A38" s="265"/>
      <c r="B38" s="92" t="s">
        <v>31</v>
      </c>
      <c r="C38" s="9"/>
      <c r="D38" s="29"/>
      <c r="E38" s="261"/>
    </row>
    <row r="39" spans="1:25" ht="19.899999999999999" customHeight="1" x14ac:dyDescent="0.15">
      <c r="A39" s="265"/>
      <c r="B39" s="92" t="s">
        <v>32</v>
      </c>
      <c r="C39" s="9"/>
      <c r="D39" s="29"/>
      <c r="E39" s="262"/>
    </row>
    <row r="40" spans="1:25" ht="19.899999999999999" customHeight="1" thickBot="1" x14ac:dyDescent="0.2">
      <c r="A40" s="266"/>
      <c r="B40" s="93" t="s">
        <v>33</v>
      </c>
      <c r="C40" s="99"/>
      <c r="D40" s="78"/>
      <c r="E40" s="263"/>
    </row>
    <row r="41" spans="1:25" ht="14.25" thickTop="1" x14ac:dyDescent="0.15"/>
  </sheetData>
  <sheetProtection password="CC51" sheet="1"/>
  <mergeCells count="28">
    <mergeCell ref="A37:A40"/>
    <mergeCell ref="A32:A35"/>
    <mergeCell ref="E38:E40"/>
    <mergeCell ref="E8:E10"/>
    <mergeCell ref="E13:E15"/>
    <mergeCell ref="E18:E20"/>
    <mergeCell ref="E23:E25"/>
    <mergeCell ref="H16:I16"/>
    <mergeCell ref="H20:I20"/>
    <mergeCell ref="H14:I14"/>
    <mergeCell ref="H15:I15"/>
    <mergeCell ref="A27:A30"/>
    <mergeCell ref="A22:A25"/>
    <mergeCell ref="A17:A20"/>
    <mergeCell ref="A12:A15"/>
    <mergeCell ref="E28:E30"/>
    <mergeCell ref="A1:E1"/>
    <mergeCell ref="C16:E16"/>
    <mergeCell ref="C31:E31"/>
    <mergeCell ref="C36:E36"/>
    <mergeCell ref="C11:E11"/>
    <mergeCell ref="E3:E5"/>
    <mergeCell ref="C21:E21"/>
    <mergeCell ref="C26:E26"/>
    <mergeCell ref="C6:E6"/>
    <mergeCell ref="A7:A10"/>
    <mergeCell ref="A2:A5"/>
    <mergeCell ref="E33:E35"/>
  </mergeCells>
  <phoneticPr fontId="2"/>
  <dataValidations count="2">
    <dataValidation imeMode="hiragana" allowBlank="1" showInputMessage="1" showErrorMessage="1" sqref="D3:E5 D38:E40 D8:E10 D13:E15 D18:E20 D23:E25 D33:E35 D28:E30" xr:uid="{00000000-0002-0000-0300-000000000000}"/>
    <dataValidation type="list" imeMode="hiragana" allowBlank="1" showInputMessage="1" showErrorMessage="1" sqref="C38:C40 C33:C35" xr:uid="{00000000-0002-0000-0300-000001000000}">
      <formula1>$Y$34:$Y$37</formula1>
    </dataValidation>
  </dataValidations>
  <printOptions horizontalCentered="1" verticalCentered="1"/>
  <pageMargins left="0.59055118110236215" right="0.59055118110236215" top="0.59055118110236215" bottom="0.59055118110236215" header="0.51181102362204722" footer="0.51181102362204722"/>
  <pageSetup paperSize="9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18"/>
  <sheetViews>
    <sheetView workbookViewId="0">
      <selection activeCell="C39" sqref="C39"/>
    </sheetView>
  </sheetViews>
  <sheetFormatPr defaultRowHeight="13.5" x14ac:dyDescent="0.15"/>
  <cols>
    <col min="1" max="12" width="9" customWidth="1"/>
  </cols>
  <sheetData>
    <row r="1" spans="1:12" x14ac:dyDescent="0.15">
      <c r="A1" t="str">
        <f>大会参加申込書!A3</f>
        <v>団体名</v>
      </c>
      <c r="B1">
        <f>大会参加申込書!F3</f>
        <v>0</v>
      </c>
    </row>
    <row r="2" spans="1:12" x14ac:dyDescent="0.15">
      <c r="A2" t="str">
        <f>大会参加申込書!A4</f>
        <v>責任者名</v>
      </c>
      <c r="B2">
        <f>大会参加申込書!F4</f>
        <v>0</v>
      </c>
    </row>
    <row r="3" spans="1:12" x14ac:dyDescent="0.15">
      <c r="A3" t="str">
        <f>大会参加申込書!F5</f>
        <v>審判</v>
      </c>
      <c r="B3">
        <f>大会参加申込書!J5</f>
        <v>0</v>
      </c>
      <c r="C3">
        <f>大会参加申込書!S5</f>
        <v>0</v>
      </c>
      <c r="D3">
        <f>大会参加申込書!AB5</f>
        <v>0</v>
      </c>
    </row>
    <row r="4" spans="1:12" x14ac:dyDescent="0.15">
      <c r="A4" t="str">
        <f>大会参加申込書!F6</f>
        <v>会場係</v>
      </c>
      <c r="B4">
        <f>大会参加申込書!J6</f>
        <v>0</v>
      </c>
      <c r="C4">
        <f>大会参加申込書!S6</f>
        <v>0</v>
      </c>
      <c r="D4">
        <f>大会参加申込書!AB6</f>
        <v>0</v>
      </c>
    </row>
    <row r="6" spans="1:12" x14ac:dyDescent="0.15">
      <c r="A6">
        <f>個人申込書!A5</f>
        <v>1</v>
      </c>
      <c r="B6">
        <f>個人申込書!B5</f>
        <v>0</v>
      </c>
      <c r="C6">
        <f>個人申込書!C5</f>
        <v>0</v>
      </c>
      <c r="D6">
        <f>個人申込書!D5</f>
        <v>0</v>
      </c>
      <c r="E6">
        <f>個人申込書!E5</f>
        <v>0</v>
      </c>
      <c r="F6">
        <f>個人申込書!F5</f>
        <v>0</v>
      </c>
      <c r="G6">
        <f>個人申込書!G5</f>
        <v>0</v>
      </c>
      <c r="H6" t="str">
        <f>個人申込書!H5</f>
        <v>ｃｍ</v>
      </c>
      <c r="I6">
        <f>個人申込書!I5</f>
        <v>0</v>
      </c>
      <c r="J6" t="str">
        <f>個人申込書!J5</f>
        <v>ｋｇ</v>
      </c>
      <c r="K6">
        <f>個人申込書!K5</f>
        <v>0</v>
      </c>
      <c r="L6" t="str">
        <f>個人申込書!L5</f>
        <v>才</v>
      </c>
    </row>
    <row r="7" spans="1:12" x14ac:dyDescent="0.15">
      <c r="A7">
        <f>個人申込書!A6</f>
        <v>2</v>
      </c>
      <c r="B7">
        <f>個人申込書!B6</f>
        <v>0</v>
      </c>
      <c r="C7">
        <f>個人申込書!C6</f>
        <v>0</v>
      </c>
      <c r="D7">
        <f>個人申込書!D6</f>
        <v>0</v>
      </c>
      <c r="E7">
        <f>個人申込書!E6</f>
        <v>0</v>
      </c>
      <c r="F7">
        <f>個人申込書!F6</f>
        <v>0</v>
      </c>
      <c r="G7">
        <f>個人申込書!G6</f>
        <v>0</v>
      </c>
      <c r="H7" t="str">
        <f>個人申込書!H6</f>
        <v>ｃｍ</v>
      </c>
      <c r="I7">
        <f>個人申込書!I6</f>
        <v>0</v>
      </c>
      <c r="J7" t="str">
        <f>個人申込書!J6</f>
        <v>ｋｇ</v>
      </c>
      <c r="K7">
        <f>個人申込書!K6</f>
        <v>0</v>
      </c>
      <c r="L7" t="str">
        <f>個人申込書!L6</f>
        <v>才</v>
      </c>
    </row>
    <row r="8" spans="1:12" x14ac:dyDescent="0.15">
      <c r="A8">
        <f>個人申込書!A7</f>
        <v>3</v>
      </c>
      <c r="B8">
        <f>個人申込書!B7</f>
        <v>0</v>
      </c>
      <c r="C8">
        <f>個人申込書!C7</f>
        <v>0</v>
      </c>
      <c r="D8">
        <f>個人申込書!D7</f>
        <v>0</v>
      </c>
      <c r="E8">
        <f>個人申込書!E7</f>
        <v>0</v>
      </c>
      <c r="F8">
        <f>個人申込書!F7</f>
        <v>0</v>
      </c>
      <c r="G8">
        <f>個人申込書!G7</f>
        <v>0</v>
      </c>
      <c r="H8" t="str">
        <f>個人申込書!H7</f>
        <v>ｃｍ</v>
      </c>
      <c r="I8">
        <f>個人申込書!I7</f>
        <v>0</v>
      </c>
      <c r="J8" t="str">
        <f>個人申込書!J7</f>
        <v>ｋｇ</v>
      </c>
      <c r="K8">
        <f>個人申込書!K7</f>
        <v>0</v>
      </c>
      <c r="L8" t="str">
        <f>個人申込書!L7</f>
        <v>才</v>
      </c>
    </row>
    <row r="9" spans="1:12" x14ac:dyDescent="0.15">
      <c r="A9">
        <f>個人申込書!A8</f>
        <v>4</v>
      </c>
      <c r="B9">
        <f>個人申込書!B8</f>
        <v>0</v>
      </c>
      <c r="C9">
        <f>個人申込書!C8</f>
        <v>0</v>
      </c>
      <c r="D9">
        <f>個人申込書!D8</f>
        <v>0</v>
      </c>
      <c r="E9">
        <f>個人申込書!E8</f>
        <v>0</v>
      </c>
      <c r="F9">
        <f>個人申込書!F8</f>
        <v>0</v>
      </c>
      <c r="G9">
        <f>個人申込書!G8</f>
        <v>0</v>
      </c>
      <c r="H9" t="str">
        <f>個人申込書!H8</f>
        <v>ｃｍ</v>
      </c>
      <c r="I9">
        <f>個人申込書!I8</f>
        <v>0</v>
      </c>
      <c r="J9" t="str">
        <f>個人申込書!J8</f>
        <v>ｋｇ</v>
      </c>
      <c r="K9">
        <f>個人申込書!K8</f>
        <v>0</v>
      </c>
      <c r="L9" t="str">
        <f>個人申込書!L8</f>
        <v>才</v>
      </c>
    </row>
    <row r="10" spans="1:12" x14ac:dyDescent="0.15">
      <c r="A10">
        <f>個人申込書!A9</f>
        <v>5</v>
      </c>
      <c r="B10">
        <f>個人申込書!B9</f>
        <v>0</v>
      </c>
      <c r="C10">
        <f>個人申込書!C9</f>
        <v>0</v>
      </c>
      <c r="D10">
        <f>個人申込書!D9</f>
        <v>0</v>
      </c>
      <c r="E10">
        <f>個人申込書!E9</f>
        <v>0</v>
      </c>
      <c r="F10">
        <f>個人申込書!F9</f>
        <v>0</v>
      </c>
      <c r="G10">
        <f>個人申込書!G9</f>
        <v>0</v>
      </c>
      <c r="H10" t="str">
        <f>個人申込書!H9</f>
        <v>ｃｍ</v>
      </c>
      <c r="I10">
        <f>個人申込書!I9</f>
        <v>0</v>
      </c>
      <c r="J10" t="str">
        <f>個人申込書!J9</f>
        <v>ｋｇ</v>
      </c>
      <c r="K10">
        <f>個人申込書!K9</f>
        <v>0</v>
      </c>
      <c r="L10" t="str">
        <f>個人申込書!L9</f>
        <v>才</v>
      </c>
    </row>
    <row r="11" spans="1:12" x14ac:dyDescent="0.15">
      <c r="A11">
        <f>個人申込書!A10</f>
        <v>6</v>
      </c>
      <c r="B11">
        <f>個人申込書!B10</f>
        <v>0</v>
      </c>
      <c r="C11">
        <f>個人申込書!C10</f>
        <v>0</v>
      </c>
      <c r="D11">
        <f>個人申込書!D10</f>
        <v>0</v>
      </c>
      <c r="E11">
        <f>個人申込書!E10</f>
        <v>0</v>
      </c>
      <c r="F11">
        <f>個人申込書!F10</f>
        <v>0</v>
      </c>
      <c r="G11">
        <f>個人申込書!G10</f>
        <v>0</v>
      </c>
      <c r="H11" t="str">
        <f>個人申込書!H10</f>
        <v>ｃｍ</v>
      </c>
      <c r="I11">
        <f>個人申込書!I10</f>
        <v>0</v>
      </c>
      <c r="J11" t="str">
        <f>個人申込書!J10</f>
        <v>ｋｇ</v>
      </c>
      <c r="K11">
        <f>個人申込書!K10</f>
        <v>0</v>
      </c>
      <c r="L11" t="str">
        <f>個人申込書!L10</f>
        <v>才</v>
      </c>
    </row>
    <row r="12" spans="1:12" x14ac:dyDescent="0.15">
      <c r="A12">
        <f>個人申込書!A11</f>
        <v>7</v>
      </c>
      <c r="B12">
        <f>個人申込書!B11</f>
        <v>0</v>
      </c>
      <c r="C12">
        <f>個人申込書!C11</f>
        <v>0</v>
      </c>
      <c r="D12">
        <f>個人申込書!D11</f>
        <v>0</v>
      </c>
      <c r="E12">
        <f>個人申込書!E11</f>
        <v>0</v>
      </c>
      <c r="F12">
        <f>個人申込書!F11</f>
        <v>0</v>
      </c>
      <c r="G12">
        <f>個人申込書!G11</f>
        <v>0</v>
      </c>
      <c r="H12" t="str">
        <f>個人申込書!H11</f>
        <v>ｃｍ</v>
      </c>
      <c r="I12">
        <f>個人申込書!I11</f>
        <v>0</v>
      </c>
      <c r="J12" t="str">
        <f>個人申込書!J11</f>
        <v>ｋｇ</v>
      </c>
      <c r="K12">
        <f>個人申込書!K11</f>
        <v>0</v>
      </c>
      <c r="L12" t="str">
        <f>個人申込書!L11</f>
        <v>才</v>
      </c>
    </row>
    <row r="13" spans="1:12" x14ac:dyDescent="0.15">
      <c r="A13">
        <f>個人申込書!A12</f>
        <v>8</v>
      </c>
      <c r="B13">
        <f>個人申込書!B12</f>
        <v>0</v>
      </c>
      <c r="C13">
        <f>個人申込書!C12</f>
        <v>0</v>
      </c>
      <c r="D13">
        <f>個人申込書!D12</f>
        <v>0</v>
      </c>
      <c r="E13">
        <f>個人申込書!E12</f>
        <v>0</v>
      </c>
      <c r="F13">
        <f>個人申込書!F12</f>
        <v>0</v>
      </c>
      <c r="G13">
        <f>個人申込書!G12</f>
        <v>0</v>
      </c>
      <c r="H13" t="str">
        <f>個人申込書!H12</f>
        <v>ｃｍ</v>
      </c>
      <c r="I13">
        <f>個人申込書!I12</f>
        <v>0</v>
      </c>
      <c r="J13" t="str">
        <f>個人申込書!J12</f>
        <v>ｋｇ</v>
      </c>
      <c r="K13">
        <f>個人申込書!K12</f>
        <v>0</v>
      </c>
      <c r="L13" t="str">
        <f>個人申込書!L12</f>
        <v>才</v>
      </c>
    </row>
    <row r="14" spans="1:12" x14ac:dyDescent="0.15">
      <c r="A14">
        <f>個人申込書!A13</f>
        <v>9</v>
      </c>
      <c r="B14">
        <f>個人申込書!B13</f>
        <v>0</v>
      </c>
      <c r="C14">
        <f>個人申込書!C13</f>
        <v>0</v>
      </c>
      <c r="D14">
        <f>個人申込書!D13</f>
        <v>0</v>
      </c>
      <c r="E14">
        <f>個人申込書!E13</f>
        <v>0</v>
      </c>
      <c r="F14">
        <f>個人申込書!F13</f>
        <v>0</v>
      </c>
      <c r="G14">
        <f>個人申込書!G13</f>
        <v>0</v>
      </c>
      <c r="H14" t="str">
        <f>個人申込書!H13</f>
        <v>ｃｍ</v>
      </c>
      <c r="I14">
        <f>個人申込書!I13</f>
        <v>0</v>
      </c>
      <c r="J14" t="str">
        <f>個人申込書!J13</f>
        <v>ｋｇ</v>
      </c>
      <c r="K14">
        <f>個人申込書!K13</f>
        <v>0</v>
      </c>
      <c r="L14" t="str">
        <f>個人申込書!L13</f>
        <v>才</v>
      </c>
    </row>
    <row r="15" spans="1:12" x14ac:dyDescent="0.15">
      <c r="A15">
        <f>個人申込書!A14</f>
        <v>10</v>
      </c>
      <c r="B15">
        <f>個人申込書!B14</f>
        <v>0</v>
      </c>
      <c r="C15">
        <f>個人申込書!C14</f>
        <v>0</v>
      </c>
      <c r="D15">
        <f>個人申込書!D14</f>
        <v>0</v>
      </c>
      <c r="E15">
        <f>個人申込書!E14</f>
        <v>0</v>
      </c>
      <c r="F15">
        <f>個人申込書!F14</f>
        <v>0</v>
      </c>
      <c r="G15">
        <f>個人申込書!G14</f>
        <v>0</v>
      </c>
      <c r="H15" t="str">
        <f>個人申込書!H14</f>
        <v>ｃｍ</v>
      </c>
      <c r="I15">
        <f>個人申込書!I14</f>
        <v>0</v>
      </c>
      <c r="J15" t="str">
        <f>個人申込書!J14</f>
        <v>ｋｇ</v>
      </c>
      <c r="K15">
        <f>個人申込書!K14</f>
        <v>0</v>
      </c>
      <c r="L15" t="str">
        <f>個人申込書!L14</f>
        <v>才</v>
      </c>
    </row>
    <row r="16" spans="1:12" x14ac:dyDescent="0.15">
      <c r="A16">
        <f>個人申込書!A15</f>
        <v>11</v>
      </c>
      <c r="B16">
        <f>個人申込書!B15</f>
        <v>0</v>
      </c>
      <c r="C16">
        <f>個人申込書!C15</f>
        <v>0</v>
      </c>
      <c r="D16">
        <f>個人申込書!D15</f>
        <v>0</v>
      </c>
      <c r="E16">
        <f>個人申込書!E15</f>
        <v>0</v>
      </c>
      <c r="F16">
        <f>個人申込書!F15</f>
        <v>0</v>
      </c>
      <c r="G16">
        <f>個人申込書!G15</f>
        <v>0</v>
      </c>
      <c r="H16" t="str">
        <f>個人申込書!H15</f>
        <v>ｃｍ</v>
      </c>
      <c r="I16">
        <f>個人申込書!I15</f>
        <v>0</v>
      </c>
      <c r="J16" t="str">
        <f>個人申込書!J15</f>
        <v>ｋｇ</v>
      </c>
      <c r="K16">
        <f>個人申込書!K15</f>
        <v>0</v>
      </c>
      <c r="L16" t="str">
        <f>個人申込書!L15</f>
        <v>才</v>
      </c>
    </row>
    <row r="17" spans="1:12" x14ac:dyDescent="0.15">
      <c r="A17">
        <f>個人申込書!A16</f>
        <v>12</v>
      </c>
      <c r="B17">
        <f>個人申込書!B16</f>
        <v>0</v>
      </c>
      <c r="C17">
        <f>個人申込書!C16</f>
        <v>0</v>
      </c>
      <c r="D17">
        <f>個人申込書!D16</f>
        <v>0</v>
      </c>
      <c r="E17">
        <f>個人申込書!E16</f>
        <v>0</v>
      </c>
      <c r="F17">
        <f>個人申込書!F16</f>
        <v>0</v>
      </c>
      <c r="G17">
        <f>個人申込書!G16</f>
        <v>0</v>
      </c>
      <c r="H17" t="str">
        <f>個人申込書!H16</f>
        <v>ｃｍ</v>
      </c>
      <c r="I17">
        <f>個人申込書!I16</f>
        <v>0</v>
      </c>
      <c r="J17" t="str">
        <f>個人申込書!J16</f>
        <v>ｋｇ</v>
      </c>
      <c r="K17">
        <f>個人申込書!K16</f>
        <v>0</v>
      </c>
      <c r="L17" t="str">
        <f>個人申込書!L16</f>
        <v>才</v>
      </c>
    </row>
    <row r="18" spans="1:12" x14ac:dyDescent="0.15">
      <c r="A18">
        <f>個人申込書!A17</f>
        <v>13</v>
      </c>
      <c r="B18">
        <f>個人申込書!B17</f>
        <v>0</v>
      </c>
      <c r="C18">
        <f>個人申込書!C17</f>
        <v>0</v>
      </c>
      <c r="D18">
        <f>個人申込書!D17</f>
        <v>0</v>
      </c>
      <c r="E18">
        <f>個人申込書!E17</f>
        <v>0</v>
      </c>
      <c r="F18">
        <f>個人申込書!F17</f>
        <v>0</v>
      </c>
      <c r="G18">
        <f>個人申込書!G17</f>
        <v>0</v>
      </c>
      <c r="H18" t="str">
        <f>個人申込書!H17</f>
        <v>ｃｍ</v>
      </c>
      <c r="I18">
        <f>個人申込書!I17</f>
        <v>0</v>
      </c>
      <c r="J18" t="str">
        <f>個人申込書!J17</f>
        <v>ｋｇ</v>
      </c>
      <c r="K18">
        <f>個人申込書!K17</f>
        <v>0</v>
      </c>
      <c r="L18" t="str">
        <f>個人申込書!L17</f>
        <v>才</v>
      </c>
    </row>
    <row r="19" spans="1:12" x14ac:dyDescent="0.15">
      <c r="A19">
        <f>個人申込書!A18</f>
        <v>14</v>
      </c>
      <c r="B19">
        <f>個人申込書!B18</f>
        <v>0</v>
      </c>
      <c r="C19">
        <f>個人申込書!C18</f>
        <v>0</v>
      </c>
      <c r="D19">
        <f>個人申込書!D18</f>
        <v>0</v>
      </c>
      <c r="E19">
        <f>個人申込書!E18</f>
        <v>0</v>
      </c>
      <c r="F19">
        <f>個人申込書!F18</f>
        <v>0</v>
      </c>
      <c r="G19">
        <f>個人申込書!G18</f>
        <v>0</v>
      </c>
      <c r="H19" t="str">
        <f>個人申込書!H18</f>
        <v>ｃｍ</v>
      </c>
      <c r="I19">
        <f>個人申込書!I18</f>
        <v>0</v>
      </c>
      <c r="J19" t="str">
        <f>個人申込書!J18</f>
        <v>ｋｇ</v>
      </c>
      <c r="K19">
        <f>個人申込書!K18</f>
        <v>0</v>
      </c>
      <c r="L19" t="str">
        <f>個人申込書!L18</f>
        <v>才</v>
      </c>
    </row>
    <row r="20" spans="1:12" x14ac:dyDescent="0.15">
      <c r="A20">
        <f>個人申込書!A19</f>
        <v>15</v>
      </c>
      <c r="B20">
        <f>個人申込書!B19</f>
        <v>0</v>
      </c>
      <c r="C20">
        <f>個人申込書!C19</f>
        <v>0</v>
      </c>
      <c r="D20">
        <f>個人申込書!D19</f>
        <v>0</v>
      </c>
      <c r="E20">
        <f>個人申込書!E19</f>
        <v>0</v>
      </c>
      <c r="F20">
        <f>個人申込書!F19</f>
        <v>0</v>
      </c>
      <c r="G20">
        <f>個人申込書!G19</f>
        <v>0</v>
      </c>
      <c r="H20" t="str">
        <f>個人申込書!H19</f>
        <v>ｃｍ</v>
      </c>
      <c r="I20">
        <f>個人申込書!I19</f>
        <v>0</v>
      </c>
      <c r="J20" t="str">
        <f>個人申込書!J19</f>
        <v>ｋｇ</v>
      </c>
      <c r="K20">
        <f>個人申込書!K19</f>
        <v>0</v>
      </c>
      <c r="L20" t="str">
        <f>個人申込書!L19</f>
        <v>才</v>
      </c>
    </row>
    <row r="21" spans="1:12" x14ac:dyDescent="0.15">
      <c r="A21">
        <f>個人申込書!A20</f>
        <v>16</v>
      </c>
      <c r="B21">
        <f>個人申込書!B20</f>
        <v>0</v>
      </c>
      <c r="C21">
        <f>個人申込書!C20</f>
        <v>0</v>
      </c>
      <c r="D21">
        <f>個人申込書!D20</f>
        <v>0</v>
      </c>
      <c r="E21">
        <f>個人申込書!E20</f>
        <v>0</v>
      </c>
      <c r="F21">
        <f>個人申込書!F20</f>
        <v>0</v>
      </c>
      <c r="G21">
        <f>個人申込書!G20</f>
        <v>0</v>
      </c>
      <c r="H21" t="str">
        <f>個人申込書!H20</f>
        <v>ｃｍ</v>
      </c>
      <c r="I21">
        <f>個人申込書!I20</f>
        <v>0</v>
      </c>
      <c r="J21" t="str">
        <f>個人申込書!J20</f>
        <v>ｋｇ</v>
      </c>
      <c r="K21">
        <f>個人申込書!K20</f>
        <v>0</v>
      </c>
      <c r="L21" t="str">
        <f>個人申込書!L20</f>
        <v>才</v>
      </c>
    </row>
    <row r="22" spans="1:12" x14ac:dyDescent="0.15">
      <c r="A22">
        <f>個人申込書!A21</f>
        <v>17</v>
      </c>
      <c r="B22">
        <f>個人申込書!B21</f>
        <v>0</v>
      </c>
      <c r="C22">
        <f>個人申込書!C21</f>
        <v>0</v>
      </c>
      <c r="D22">
        <f>個人申込書!D21</f>
        <v>0</v>
      </c>
      <c r="E22">
        <f>個人申込書!E21</f>
        <v>0</v>
      </c>
      <c r="F22">
        <f>個人申込書!F21</f>
        <v>0</v>
      </c>
      <c r="G22">
        <f>個人申込書!G21</f>
        <v>0</v>
      </c>
      <c r="H22" t="str">
        <f>個人申込書!H21</f>
        <v>ｃｍ</v>
      </c>
      <c r="I22">
        <f>個人申込書!I21</f>
        <v>0</v>
      </c>
      <c r="J22" t="str">
        <f>個人申込書!J21</f>
        <v>ｋｇ</v>
      </c>
      <c r="K22">
        <f>個人申込書!K21</f>
        <v>0</v>
      </c>
      <c r="L22" t="str">
        <f>個人申込書!L21</f>
        <v>才</v>
      </c>
    </row>
    <row r="23" spans="1:12" x14ac:dyDescent="0.15">
      <c r="A23">
        <f>個人申込書!A22</f>
        <v>18</v>
      </c>
      <c r="B23">
        <f>個人申込書!B22</f>
        <v>0</v>
      </c>
      <c r="C23">
        <f>個人申込書!C22</f>
        <v>0</v>
      </c>
      <c r="D23">
        <f>個人申込書!D22</f>
        <v>0</v>
      </c>
      <c r="E23">
        <f>個人申込書!E22</f>
        <v>0</v>
      </c>
      <c r="F23">
        <f>個人申込書!F22</f>
        <v>0</v>
      </c>
      <c r="G23">
        <f>個人申込書!G22</f>
        <v>0</v>
      </c>
      <c r="H23" t="str">
        <f>個人申込書!H22</f>
        <v>ｃｍ</v>
      </c>
      <c r="I23">
        <f>個人申込書!I22</f>
        <v>0</v>
      </c>
      <c r="J23" t="str">
        <f>個人申込書!J22</f>
        <v>ｋｇ</v>
      </c>
      <c r="K23">
        <f>個人申込書!K22</f>
        <v>0</v>
      </c>
      <c r="L23" t="str">
        <f>個人申込書!L22</f>
        <v>才</v>
      </c>
    </row>
    <row r="24" spans="1:12" x14ac:dyDescent="0.15">
      <c r="A24">
        <f>個人申込書!A23</f>
        <v>19</v>
      </c>
      <c r="B24">
        <f>個人申込書!B23</f>
        <v>0</v>
      </c>
      <c r="C24">
        <f>個人申込書!C23</f>
        <v>0</v>
      </c>
      <c r="D24">
        <f>個人申込書!D23</f>
        <v>0</v>
      </c>
      <c r="E24">
        <f>個人申込書!E23</f>
        <v>0</v>
      </c>
      <c r="F24">
        <f>個人申込書!F23</f>
        <v>0</v>
      </c>
      <c r="G24">
        <f>個人申込書!G23</f>
        <v>0</v>
      </c>
      <c r="H24" t="str">
        <f>個人申込書!H23</f>
        <v>ｃｍ</v>
      </c>
      <c r="I24">
        <f>個人申込書!I23</f>
        <v>0</v>
      </c>
      <c r="J24" t="str">
        <f>個人申込書!J23</f>
        <v>ｋｇ</v>
      </c>
      <c r="K24">
        <f>個人申込書!K23</f>
        <v>0</v>
      </c>
      <c r="L24" t="str">
        <f>個人申込書!L23</f>
        <v>才</v>
      </c>
    </row>
    <row r="25" spans="1:12" x14ac:dyDescent="0.15">
      <c r="A25">
        <f>個人申込書!A24</f>
        <v>20</v>
      </c>
      <c r="B25">
        <f>個人申込書!B24</f>
        <v>0</v>
      </c>
      <c r="C25">
        <f>個人申込書!C24</f>
        <v>0</v>
      </c>
      <c r="D25">
        <f>個人申込書!D24</f>
        <v>0</v>
      </c>
      <c r="E25">
        <f>個人申込書!E24</f>
        <v>0</v>
      </c>
      <c r="F25">
        <f>個人申込書!F24</f>
        <v>0</v>
      </c>
      <c r="G25">
        <f>個人申込書!G24</f>
        <v>0</v>
      </c>
      <c r="H25" t="str">
        <f>個人申込書!H24</f>
        <v>ｃｍ</v>
      </c>
      <c r="I25">
        <f>個人申込書!I24</f>
        <v>0</v>
      </c>
      <c r="J25" t="str">
        <f>個人申込書!J24</f>
        <v>ｋｇ</v>
      </c>
      <c r="K25">
        <f>個人申込書!K24</f>
        <v>0</v>
      </c>
      <c r="L25" t="str">
        <f>個人申込書!L24</f>
        <v>才</v>
      </c>
    </row>
    <row r="26" spans="1:12" x14ac:dyDescent="0.15">
      <c r="A26">
        <f>個人申込書!A25</f>
        <v>21</v>
      </c>
      <c r="B26">
        <f>個人申込書!B25</f>
        <v>0</v>
      </c>
      <c r="C26">
        <f>個人申込書!C25</f>
        <v>0</v>
      </c>
      <c r="D26">
        <f>個人申込書!D25</f>
        <v>0</v>
      </c>
      <c r="E26">
        <f>個人申込書!E25</f>
        <v>0</v>
      </c>
      <c r="F26">
        <f>個人申込書!F25</f>
        <v>0</v>
      </c>
      <c r="G26">
        <f>個人申込書!G25</f>
        <v>0</v>
      </c>
      <c r="H26" t="str">
        <f>個人申込書!H25</f>
        <v>ｃｍ</v>
      </c>
      <c r="I26">
        <f>個人申込書!I25</f>
        <v>0</v>
      </c>
      <c r="J26" t="str">
        <f>個人申込書!J25</f>
        <v>ｋｇ</v>
      </c>
      <c r="K26">
        <f>個人申込書!K25</f>
        <v>0</v>
      </c>
      <c r="L26" t="str">
        <f>個人申込書!L25</f>
        <v>才</v>
      </c>
    </row>
    <row r="27" spans="1:12" x14ac:dyDescent="0.15">
      <c r="A27">
        <f>個人申込書!A26</f>
        <v>22</v>
      </c>
      <c r="B27">
        <f>個人申込書!B26</f>
        <v>0</v>
      </c>
      <c r="C27">
        <f>個人申込書!C26</f>
        <v>0</v>
      </c>
      <c r="D27">
        <f>個人申込書!D26</f>
        <v>0</v>
      </c>
      <c r="E27">
        <f>個人申込書!E26</f>
        <v>0</v>
      </c>
      <c r="F27">
        <f>個人申込書!F26</f>
        <v>0</v>
      </c>
      <c r="G27">
        <f>個人申込書!G26</f>
        <v>0</v>
      </c>
      <c r="H27" t="str">
        <f>個人申込書!H26</f>
        <v>ｃｍ</v>
      </c>
      <c r="I27">
        <f>個人申込書!I26</f>
        <v>0</v>
      </c>
      <c r="J27" t="str">
        <f>個人申込書!J26</f>
        <v>ｋｇ</v>
      </c>
      <c r="K27">
        <f>個人申込書!K26</f>
        <v>0</v>
      </c>
      <c r="L27" t="str">
        <f>個人申込書!L26</f>
        <v>才</v>
      </c>
    </row>
    <row r="28" spans="1:12" x14ac:dyDescent="0.15">
      <c r="A28">
        <f>個人申込書!A27</f>
        <v>23</v>
      </c>
      <c r="B28">
        <f>個人申込書!B27</f>
        <v>0</v>
      </c>
      <c r="C28">
        <f>個人申込書!C27</f>
        <v>0</v>
      </c>
      <c r="D28">
        <f>個人申込書!D27</f>
        <v>0</v>
      </c>
      <c r="E28">
        <f>個人申込書!E27</f>
        <v>0</v>
      </c>
      <c r="F28">
        <f>個人申込書!F27</f>
        <v>0</v>
      </c>
      <c r="G28">
        <f>個人申込書!G27</f>
        <v>0</v>
      </c>
      <c r="H28" t="str">
        <f>個人申込書!H27</f>
        <v>ｃｍ</v>
      </c>
      <c r="I28">
        <f>個人申込書!I27</f>
        <v>0</v>
      </c>
      <c r="J28" t="str">
        <f>個人申込書!J27</f>
        <v>ｋｇ</v>
      </c>
      <c r="K28">
        <f>個人申込書!K27</f>
        <v>0</v>
      </c>
      <c r="L28" t="str">
        <f>個人申込書!L27</f>
        <v>才</v>
      </c>
    </row>
    <row r="29" spans="1:12" x14ac:dyDescent="0.15">
      <c r="A29">
        <f>個人申込書!A28</f>
        <v>24</v>
      </c>
      <c r="B29">
        <f>個人申込書!B28</f>
        <v>0</v>
      </c>
      <c r="C29">
        <f>個人申込書!C28</f>
        <v>0</v>
      </c>
      <c r="D29">
        <f>個人申込書!D28</f>
        <v>0</v>
      </c>
      <c r="E29">
        <f>個人申込書!E28</f>
        <v>0</v>
      </c>
      <c r="F29">
        <f>個人申込書!F28</f>
        <v>0</v>
      </c>
      <c r="G29">
        <f>個人申込書!G28</f>
        <v>0</v>
      </c>
      <c r="H29" t="str">
        <f>個人申込書!H28</f>
        <v>ｃｍ</v>
      </c>
      <c r="I29">
        <f>個人申込書!I28</f>
        <v>0</v>
      </c>
      <c r="J29" t="str">
        <f>個人申込書!J28</f>
        <v>ｋｇ</v>
      </c>
      <c r="K29">
        <f>個人申込書!K28</f>
        <v>0</v>
      </c>
      <c r="L29" t="str">
        <f>個人申込書!L28</f>
        <v>才</v>
      </c>
    </row>
    <row r="30" spans="1:12" x14ac:dyDescent="0.15">
      <c r="A30">
        <f>個人申込書!A29</f>
        <v>25</v>
      </c>
      <c r="B30">
        <f>個人申込書!B29</f>
        <v>0</v>
      </c>
      <c r="C30">
        <f>個人申込書!C29</f>
        <v>0</v>
      </c>
      <c r="D30">
        <f>個人申込書!D29</f>
        <v>0</v>
      </c>
      <c r="E30">
        <f>個人申込書!E29</f>
        <v>0</v>
      </c>
      <c r="F30">
        <f>個人申込書!F29</f>
        <v>0</v>
      </c>
      <c r="G30">
        <f>個人申込書!G29</f>
        <v>0</v>
      </c>
      <c r="H30" t="str">
        <f>個人申込書!H29</f>
        <v>ｃｍ</v>
      </c>
      <c r="I30">
        <f>個人申込書!I29</f>
        <v>0</v>
      </c>
      <c r="J30" t="str">
        <f>個人申込書!J29</f>
        <v>ｋｇ</v>
      </c>
      <c r="K30">
        <f>個人申込書!K29</f>
        <v>0</v>
      </c>
      <c r="L30" t="str">
        <f>個人申込書!L29</f>
        <v>才</v>
      </c>
    </row>
    <row r="31" spans="1:12" x14ac:dyDescent="0.15">
      <c r="A31">
        <f>個人申込書!A30</f>
        <v>26</v>
      </c>
      <c r="B31">
        <f>個人申込書!B30</f>
        <v>0</v>
      </c>
      <c r="C31">
        <f>個人申込書!C30</f>
        <v>0</v>
      </c>
      <c r="D31">
        <f>個人申込書!D30</f>
        <v>0</v>
      </c>
      <c r="E31">
        <f>個人申込書!E30</f>
        <v>0</v>
      </c>
      <c r="F31">
        <f>個人申込書!F30</f>
        <v>0</v>
      </c>
      <c r="G31">
        <f>個人申込書!G30</f>
        <v>0</v>
      </c>
      <c r="H31" t="str">
        <f>個人申込書!H30</f>
        <v>ｃｍ</v>
      </c>
      <c r="I31">
        <f>個人申込書!I30</f>
        <v>0</v>
      </c>
      <c r="J31" t="str">
        <f>個人申込書!J30</f>
        <v>ｋｇ</v>
      </c>
      <c r="K31">
        <f>個人申込書!K30</f>
        <v>0</v>
      </c>
      <c r="L31" t="str">
        <f>個人申込書!L30</f>
        <v>才</v>
      </c>
    </row>
    <row r="32" spans="1:12" x14ac:dyDescent="0.15">
      <c r="A32">
        <f>個人申込書!A31</f>
        <v>27</v>
      </c>
      <c r="B32">
        <f>個人申込書!B31</f>
        <v>0</v>
      </c>
      <c r="C32">
        <f>個人申込書!C31</f>
        <v>0</v>
      </c>
      <c r="D32">
        <f>個人申込書!D31</f>
        <v>0</v>
      </c>
      <c r="E32">
        <f>個人申込書!E31</f>
        <v>0</v>
      </c>
      <c r="F32">
        <f>個人申込書!F31</f>
        <v>0</v>
      </c>
      <c r="G32">
        <f>個人申込書!G31</f>
        <v>0</v>
      </c>
      <c r="H32" t="str">
        <f>個人申込書!H31</f>
        <v>ｃｍ</v>
      </c>
      <c r="I32">
        <f>個人申込書!I31</f>
        <v>0</v>
      </c>
      <c r="J32" t="str">
        <f>個人申込書!J31</f>
        <v>ｋｇ</v>
      </c>
      <c r="K32">
        <f>個人申込書!K31</f>
        <v>0</v>
      </c>
      <c r="L32" t="str">
        <f>個人申込書!L31</f>
        <v>才</v>
      </c>
    </row>
    <row r="33" spans="1:12" x14ac:dyDescent="0.15">
      <c r="A33">
        <f>個人申込書!A32</f>
        <v>28</v>
      </c>
      <c r="B33">
        <f>個人申込書!B32</f>
        <v>0</v>
      </c>
      <c r="C33">
        <f>個人申込書!C32</f>
        <v>0</v>
      </c>
      <c r="D33">
        <f>個人申込書!D32</f>
        <v>0</v>
      </c>
      <c r="E33">
        <f>個人申込書!E32</f>
        <v>0</v>
      </c>
      <c r="F33">
        <f>個人申込書!F32</f>
        <v>0</v>
      </c>
      <c r="G33">
        <f>個人申込書!G32</f>
        <v>0</v>
      </c>
      <c r="H33" t="str">
        <f>個人申込書!H32</f>
        <v>ｃｍ</v>
      </c>
      <c r="I33">
        <f>個人申込書!I32</f>
        <v>0</v>
      </c>
      <c r="J33" t="str">
        <f>個人申込書!J32</f>
        <v>ｋｇ</v>
      </c>
      <c r="K33">
        <f>個人申込書!K32</f>
        <v>0</v>
      </c>
      <c r="L33" t="str">
        <f>個人申込書!L32</f>
        <v>才</v>
      </c>
    </row>
    <row r="34" spans="1:12" x14ac:dyDescent="0.15">
      <c r="A34">
        <f>個人申込書!A33</f>
        <v>29</v>
      </c>
      <c r="B34">
        <f>個人申込書!B33</f>
        <v>0</v>
      </c>
      <c r="C34">
        <f>個人申込書!C33</f>
        <v>0</v>
      </c>
      <c r="D34">
        <f>個人申込書!D33</f>
        <v>0</v>
      </c>
      <c r="E34">
        <f>個人申込書!E33</f>
        <v>0</v>
      </c>
      <c r="F34">
        <f>個人申込書!F33</f>
        <v>0</v>
      </c>
      <c r="G34">
        <f>個人申込書!G33</f>
        <v>0</v>
      </c>
      <c r="H34" t="str">
        <f>個人申込書!H33</f>
        <v>ｃｍ</v>
      </c>
      <c r="I34">
        <f>個人申込書!I33</f>
        <v>0</v>
      </c>
      <c r="J34" t="str">
        <f>個人申込書!J33</f>
        <v>ｋｇ</v>
      </c>
      <c r="K34">
        <f>個人申込書!K33</f>
        <v>0</v>
      </c>
      <c r="L34" t="str">
        <f>個人申込書!L33</f>
        <v>才</v>
      </c>
    </row>
    <row r="35" spans="1:12" x14ac:dyDescent="0.15">
      <c r="A35">
        <f>個人申込書!A34</f>
        <v>30</v>
      </c>
      <c r="B35">
        <f>個人申込書!B34</f>
        <v>0</v>
      </c>
      <c r="C35">
        <f>個人申込書!C34</f>
        <v>0</v>
      </c>
      <c r="D35">
        <f>個人申込書!D34</f>
        <v>0</v>
      </c>
      <c r="E35">
        <f>個人申込書!E34</f>
        <v>0</v>
      </c>
      <c r="F35">
        <f>個人申込書!F34</f>
        <v>0</v>
      </c>
      <c r="G35">
        <f>個人申込書!G34</f>
        <v>0</v>
      </c>
      <c r="H35" t="str">
        <f>個人申込書!H34</f>
        <v>ｃｍ</v>
      </c>
      <c r="I35">
        <f>個人申込書!I34</f>
        <v>0</v>
      </c>
      <c r="J35" t="str">
        <f>個人申込書!J34</f>
        <v>ｋｇ</v>
      </c>
      <c r="K35">
        <f>個人申込書!K34</f>
        <v>0</v>
      </c>
      <c r="L35" t="str">
        <f>個人申込書!L34</f>
        <v>才</v>
      </c>
    </row>
    <row r="36" spans="1:12" x14ac:dyDescent="0.15">
      <c r="A36">
        <f>個人申込書!A35</f>
        <v>31</v>
      </c>
      <c r="B36">
        <f>個人申込書!B35</f>
        <v>0</v>
      </c>
      <c r="C36">
        <f>個人申込書!C35</f>
        <v>0</v>
      </c>
      <c r="D36">
        <f>個人申込書!D35</f>
        <v>0</v>
      </c>
      <c r="E36">
        <f>個人申込書!E35</f>
        <v>0</v>
      </c>
      <c r="F36">
        <f>個人申込書!F35</f>
        <v>0</v>
      </c>
      <c r="G36">
        <f>個人申込書!G35</f>
        <v>0</v>
      </c>
      <c r="H36" t="str">
        <f>個人申込書!H35</f>
        <v>ｃｍ</v>
      </c>
      <c r="I36">
        <f>個人申込書!I35</f>
        <v>0</v>
      </c>
      <c r="J36" t="str">
        <f>個人申込書!J35</f>
        <v>ｋｇ</v>
      </c>
      <c r="K36">
        <f>個人申込書!K35</f>
        <v>0</v>
      </c>
      <c r="L36" t="str">
        <f>個人申込書!L35</f>
        <v>才</v>
      </c>
    </row>
    <row r="37" spans="1:12" x14ac:dyDescent="0.15">
      <c r="A37">
        <f>個人申込書!A36</f>
        <v>32</v>
      </c>
      <c r="B37">
        <f>個人申込書!B36</f>
        <v>0</v>
      </c>
      <c r="C37">
        <f>個人申込書!C36</f>
        <v>0</v>
      </c>
      <c r="D37">
        <f>個人申込書!D36</f>
        <v>0</v>
      </c>
      <c r="E37">
        <f>個人申込書!E36</f>
        <v>0</v>
      </c>
      <c r="F37">
        <f>個人申込書!F36</f>
        <v>0</v>
      </c>
      <c r="G37">
        <f>個人申込書!G36</f>
        <v>0</v>
      </c>
      <c r="H37" t="str">
        <f>個人申込書!H36</f>
        <v>ｃｍ</v>
      </c>
      <c r="I37">
        <f>個人申込書!I36</f>
        <v>0</v>
      </c>
      <c r="J37" t="str">
        <f>個人申込書!J36</f>
        <v>ｋｇ</v>
      </c>
      <c r="K37">
        <f>個人申込書!K36</f>
        <v>0</v>
      </c>
      <c r="L37" t="str">
        <f>個人申込書!L36</f>
        <v>才</v>
      </c>
    </row>
    <row r="38" spans="1:12" x14ac:dyDescent="0.15">
      <c r="A38">
        <f>個人申込書!A37</f>
        <v>33</v>
      </c>
      <c r="B38">
        <f>個人申込書!B37</f>
        <v>0</v>
      </c>
      <c r="C38">
        <f>個人申込書!C37</f>
        <v>0</v>
      </c>
      <c r="D38">
        <f>個人申込書!D37</f>
        <v>0</v>
      </c>
      <c r="E38">
        <f>個人申込書!E37</f>
        <v>0</v>
      </c>
      <c r="F38">
        <f>個人申込書!F37</f>
        <v>0</v>
      </c>
      <c r="G38">
        <f>個人申込書!G37</f>
        <v>0</v>
      </c>
      <c r="H38" t="str">
        <f>個人申込書!H37</f>
        <v>ｃｍ</v>
      </c>
      <c r="I38">
        <f>個人申込書!I37</f>
        <v>0</v>
      </c>
      <c r="J38" t="str">
        <f>個人申込書!J37</f>
        <v>ｋｇ</v>
      </c>
      <c r="K38">
        <f>個人申込書!K37</f>
        <v>0</v>
      </c>
      <c r="L38" t="str">
        <f>個人申込書!L37</f>
        <v>才</v>
      </c>
    </row>
    <row r="39" spans="1:12" x14ac:dyDescent="0.15">
      <c r="A39">
        <f>個人申込書!A38</f>
        <v>34</v>
      </c>
      <c r="B39">
        <f>個人申込書!B38</f>
        <v>0</v>
      </c>
      <c r="C39">
        <f>個人申込書!C38</f>
        <v>0</v>
      </c>
      <c r="D39">
        <f>個人申込書!D38</f>
        <v>0</v>
      </c>
      <c r="E39">
        <f>個人申込書!E38</f>
        <v>0</v>
      </c>
      <c r="F39">
        <f>個人申込書!F38</f>
        <v>0</v>
      </c>
      <c r="G39">
        <f>個人申込書!G38</f>
        <v>0</v>
      </c>
      <c r="H39" t="str">
        <f>個人申込書!H38</f>
        <v>ｃｍ</v>
      </c>
      <c r="I39">
        <f>個人申込書!I38</f>
        <v>0</v>
      </c>
      <c r="J39" t="str">
        <f>個人申込書!J38</f>
        <v>ｋｇ</v>
      </c>
      <c r="K39">
        <f>個人申込書!K38</f>
        <v>0</v>
      </c>
      <c r="L39" t="str">
        <f>個人申込書!L38</f>
        <v>才</v>
      </c>
    </row>
    <row r="40" spans="1:12" x14ac:dyDescent="0.15">
      <c r="A40">
        <f>個人申込書!A39</f>
        <v>35</v>
      </c>
      <c r="B40">
        <f>個人申込書!B39</f>
        <v>0</v>
      </c>
      <c r="C40">
        <f>個人申込書!C39</f>
        <v>0</v>
      </c>
      <c r="D40">
        <f>個人申込書!D39</f>
        <v>0</v>
      </c>
      <c r="E40">
        <f>個人申込書!E39</f>
        <v>0</v>
      </c>
      <c r="F40">
        <f>個人申込書!F39</f>
        <v>0</v>
      </c>
      <c r="G40">
        <f>個人申込書!G39</f>
        <v>0</v>
      </c>
      <c r="H40" t="str">
        <f>個人申込書!H39</f>
        <v>ｃｍ</v>
      </c>
      <c r="I40">
        <f>個人申込書!I39</f>
        <v>0</v>
      </c>
      <c r="J40" t="str">
        <f>個人申込書!J39</f>
        <v>ｋｇ</v>
      </c>
      <c r="K40">
        <f>個人申込書!K39</f>
        <v>0</v>
      </c>
      <c r="L40" t="str">
        <f>個人申込書!L39</f>
        <v>才</v>
      </c>
    </row>
    <row r="41" spans="1:12" x14ac:dyDescent="0.15">
      <c r="A41">
        <f>個人申込書!A40</f>
        <v>36</v>
      </c>
      <c r="B41">
        <f>個人申込書!B40</f>
        <v>0</v>
      </c>
      <c r="C41">
        <f>個人申込書!C40</f>
        <v>0</v>
      </c>
      <c r="D41">
        <f>個人申込書!D40</f>
        <v>0</v>
      </c>
      <c r="E41">
        <f>個人申込書!E40</f>
        <v>0</v>
      </c>
      <c r="F41">
        <f>個人申込書!F40</f>
        <v>0</v>
      </c>
      <c r="G41">
        <f>個人申込書!G40</f>
        <v>0</v>
      </c>
      <c r="H41" t="str">
        <f>個人申込書!H40</f>
        <v>ｃｍ</v>
      </c>
      <c r="I41">
        <f>個人申込書!I40</f>
        <v>0</v>
      </c>
      <c r="J41" t="str">
        <f>個人申込書!J40</f>
        <v>ｋｇ</v>
      </c>
      <c r="K41">
        <f>個人申込書!K40</f>
        <v>0</v>
      </c>
      <c r="L41" t="str">
        <f>個人申込書!L40</f>
        <v>才</v>
      </c>
    </row>
    <row r="42" spans="1:12" x14ac:dyDescent="0.15">
      <c r="A42">
        <f>個人申込書!A41</f>
        <v>37</v>
      </c>
      <c r="B42">
        <f>個人申込書!B41</f>
        <v>0</v>
      </c>
      <c r="C42">
        <f>個人申込書!C41</f>
        <v>0</v>
      </c>
      <c r="D42">
        <f>個人申込書!D41</f>
        <v>0</v>
      </c>
      <c r="E42">
        <f>個人申込書!E41</f>
        <v>0</v>
      </c>
      <c r="F42">
        <f>個人申込書!F41</f>
        <v>0</v>
      </c>
      <c r="G42">
        <f>個人申込書!G41</f>
        <v>0</v>
      </c>
      <c r="H42" t="str">
        <f>個人申込書!H41</f>
        <v>ｃｍ</v>
      </c>
      <c r="I42">
        <f>個人申込書!I41</f>
        <v>0</v>
      </c>
      <c r="J42" t="str">
        <f>個人申込書!J41</f>
        <v>ｋｇ</v>
      </c>
      <c r="K42">
        <f>個人申込書!K41</f>
        <v>0</v>
      </c>
      <c r="L42" t="str">
        <f>個人申込書!L41</f>
        <v>才</v>
      </c>
    </row>
    <row r="43" spans="1:12" x14ac:dyDescent="0.15">
      <c r="A43">
        <f>個人申込書!A42</f>
        <v>38</v>
      </c>
      <c r="B43">
        <f>個人申込書!B42</f>
        <v>0</v>
      </c>
      <c r="C43">
        <f>個人申込書!C42</f>
        <v>0</v>
      </c>
      <c r="D43">
        <f>個人申込書!D42</f>
        <v>0</v>
      </c>
      <c r="E43">
        <f>個人申込書!E42</f>
        <v>0</v>
      </c>
      <c r="F43">
        <f>個人申込書!F42</f>
        <v>0</v>
      </c>
      <c r="G43">
        <f>個人申込書!G42</f>
        <v>0</v>
      </c>
      <c r="H43" t="str">
        <f>個人申込書!H42</f>
        <v>ｃｍ</v>
      </c>
      <c r="I43">
        <f>個人申込書!I42</f>
        <v>0</v>
      </c>
      <c r="J43" t="str">
        <f>個人申込書!J42</f>
        <v>ｋｇ</v>
      </c>
      <c r="K43">
        <f>個人申込書!K42</f>
        <v>0</v>
      </c>
      <c r="L43" t="str">
        <f>個人申込書!L42</f>
        <v>才</v>
      </c>
    </row>
    <row r="44" spans="1:12" x14ac:dyDescent="0.15">
      <c r="A44">
        <f>個人申込書!A43</f>
        <v>39</v>
      </c>
      <c r="B44">
        <f>個人申込書!B43</f>
        <v>0</v>
      </c>
      <c r="C44">
        <f>個人申込書!C43</f>
        <v>0</v>
      </c>
      <c r="D44">
        <f>個人申込書!D43</f>
        <v>0</v>
      </c>
      <c r="E44">
        <f>個人申込書!E43</f>
        <v>0</v>
      </c>
      <c r="F44">
        <f>個人申込書!F43</f>
        <v>0</v>
      </c>
      <c r="G44">
        <f>個人申込書!G43</f>
        <v>0</v>
      </c>
      <c r="H44" t="str">
        <f>個人申込書!H43</f>
        <v>ｃｍ</v>
      </c>
      <c r="I44">
        <f>個人申込書!I43</f>
        <v>0</v>
      </c>
      <c r="J44" t="str">
        <f>個人申込書!J43</f>
        <v>ｋｇ</v>
      </c>
      <c r="K44">
        <f>個人申込書!K43</f>
        <v>0</v>
      </c>
      <c r="L44" t="str">
        <f>個人申込書!L43</f>
        <v>才</v>
      </c>
    </row>
    <row r="45" spans="1:12" x14ac:dyDescent="0.15">
      <c r="A45">
        <f>個人申込書!A44</f>
        <v>40</v>
      </c>
      <c r="B45">
        <f>個人申込書!B44</f>
        <v>0</v>
      </c>
      <c r="C45">
        <f>個人申込書!C44</f>
        <v>0</v>
      </c>
      <c r="D45">
        <f>個人申込書!D44</f>
        <v>0</v>
      </c>
      <c r="E45">
        <f>個人申込書!E44</f>
        <v>0</v>
      </c>
      <c r="F45">
        <f>個人申込書!F44</f>
        <v>0</v>
      </c>
      <c r="G45">
        <f>個人申込書!G44</f>
        <v>0</v>
      </c>
      <c r="H45" t="str">
        <f>個人申込書!H44</f>
        <v>ｃｍ</v>
      </c>
      <c r="I45">
        <f>個人申込書!I44</f>
        <v>0</v>
      </c>
      <c r="J45" t="str">
        <f>個人申込書!J44</f>
        <v>ｋｇ</v>
      </c>
      <c r="K45">
        <f>個人申込書!K44</f>
        <v>0</v>
      </c>
      <c r="L45" t="str">
        <f>個人申込書!L44</f>
        <v>才</v>
      </c>
    </row>
    <row r="46" spans="1:12" x14ac:dyDescent="0.15">
      <c r="A46">
        <f>個人申込書!A45</f>
        <v>41</v>
      </c>
      <c r="B46">
        <f>個人申込書!B45</f>
        <v>0</v>
      </c>
      <c r="C46">
        <f>個人申込書!C45</f>
        <v>0</v>
      </c>
      <c r="D46">
        <f>個人申込書!D45</f>
        <v>0</v>
      </c>
      <c r="E46">
        <f>個人申込書!E45</f>
        <v>0</v>
      </c>
      <c r="F46">
        <f>個人申込書!F45</f>
        <v>0</v>
      </c>
      <c r="G46">
        <f>個人申込書!G45</f>
        <v>0</v>
      </c>
      <c r="H46" t="str">
        <f>個人申込書!H45</f>
        <v>ｃｍ</v>
      </c>
      <c r="I46">
        <f>個人申込書!I45</f>
        <v>0</v>
      </c>
      <c r="J46" t="str">
        <f>個人申込書!J45</f>
        <v>ｋｇ</v>
      </c>
      <c r="K46">
        <f>個人申込書!K45</f>
        <v>0</v>
      </c>
      <c r="L46" t="str">
        <f>個人申込書!L45</f>
        <v>才</v>
      </c>
    </row>
    <row r="47" spans="1:12" x14ac:dyDescent="0.15">
      <c r="A47">
        <f>個人申込書!A46</f>
        <v>42</v>
      </c>
      <c r="B47">
        <f>個人申込書!B46</f>
        <v>0</v>
      </c>
      <c r="C47">
        <f>個人申込書!C46</f>
        <v>0</v>
      </c>
      <c r="D47">
        <f>個人申込書!D46</f>
        <v>0</v>
      </c>
      <c r="E47">
        <f>個人申込書!E46</f>
        <v>0</v>
      </c>
      <c r="F47">
        <f>個人申込書!F46</f>
        <v>0</v>
      </c>
      <c r="G47">
        <f>個人申込書!G46</f>
        <v>0</v>
      </c>
      <c r="H47" t="str">
        <f>個人申込書!H46</f>
        <v>ｃｍ</v>
      </c>
      <c r="I47">
        <f>個人申込書!I46</f>
        <v>0</v>
      </c>
      <c r="J47" t="str">
        <f>個人申込書!J46</f>
        <v>ｋｇ</v>
      </c>
      <c r="K47">
        <f>個人申込書!K46</f>
        <v>0</v>
      </c>
      <c r="L47" t="str">
        <f>個人申込書!L46</f>
        <v>才</v>
      </c>
    </row>
    <row r="48" spans="1:12" x14ac:dyDescent="0.15">
      <c r="A48">
        <f>個人申込書!A47</f>
        <v>43</v>
      </c>
      <c r="B48">
        <f>個人申込書!B47</f>
        <v>0</v>
      </c>
      <c r="C48">
        <f>個人申込書!C47</f>
        <v>0</v>
      </c>
      <c r="D48">
        <f>個人申込書!D47</f>
        <v>0</v>
      </c>
      <c r="E48">
        <f>個人申込書!E47</f>
        <v>0</v>
      </c>
      <c r="F48">
        <f>個人申込書!F47</f>
        <v>0</v>
      </c>
      <c r="G48">
        <f>個人申込書!G47</f>
        <v>0</v>
      </c>
      <c r="H48" t="str">
        <f>個人申込書!H47</f>
        <v>ｃｍ</v>
      </c>
      <c r="I48">
        <f>個人申込書!I47</f>
        <v>0</v>
      </c>
      <c r="J48" t="str">
        <f>個人申込書!J47</f>
        <v>ｋｇ</v>
      </c>
      <c r="K48">
        <f>個人申込書!K47</f>
        <v>0</v>
      </c>
      <c r="L48" t="str">
        <f>個人申込書!L47</f>
        <v>才</v>
      </c>
    </row>
    <row r="49" spans="1:12" x14ac:dyDescent="0.15">
      <c r="A49">
        <f>個人申込書!A48</f>
        <v>44</v>
      </c>
      <c r="B49">
        <f>個人申込書!B48</f>
        <v>0</v>
      </c>
      <c r="C49">
        <f>個人申込書!C48</f>
        <v>0</v>
      </c>
      <c r="D49">
        <f>個人申込書!D48</f>
        <v>0</v>
      </c>
      <c r="E49">
        <f>個人申込書!E48</f>
        <v>0</v>
      </c>
      <c r="F49">
        <f>個人申込書!F48</f>
        <v>0</v>
      </c>
      <c r="G49">
        <f>個人申込書!G48</f>
        <v>0</v>
      </c>
      <c r="H49" t="str">
        <f>個人申込書!H48</f>
        <v>ｃｍ</v>
      </c>
      <c r="I49">
        <f>個人申込書!I48</f>
        <v>0</v>
      </c>
      <c r="J49" t="str">
        <f>個人申込書!J48</f>
        <v>ｋｇ</v>
      </c>
      <c r="K49">
        <f>個人申込書!K48</f>
        <v>0</v>
      </c>
      <c r="L49" t="str">
        <f>個人申込書!L48</f>
        <v>才</v>
      </c>
    </row>
    <row r="50" spans="1:12" x14ac:dyDescent="0.15">
      <c r="A50">
        <f>個人申込書!A49</f>
        <v>45</v>
      </c>
      <c r="B50">
        <f>個人申込書!B49</f>
        <v>0</v>
      </c>
      <c r="C50">
        <f>個人申込書!C49</f>
        <v>0</v>
      </c>
      <c r="D50">
        <f>個人申込書!D49</f>
        <v>0</v>
      </c>
      <c r="E50">
        <f>個人申込書!E49</f>
        <v>0</v>
      </c>
      <c r="F50">
        <f>個人申込書!F49</f>
        <v>0</v>
      </c>
      <c r="G50">
        <f>個人申込書!G49</f>
        <v>0</v>
      </c>
      <c r="H50" t="str">
        <f>個人申込書!H49</f>
        <v>ｃｍ</v>
      </c>
      <c r="I50">
        <f>個人申込書!I49</f>
        <v>0</v>
      </c>
      <c r="J50" t="str">
        <f>個人申込書!J49</f>
        <v>ｋｇ</v>
      </c>
      <c r="K50">
        <f>個人申込書!K49</f>
        <v>0</v>
      </c>
      <c r="L50" t="str">
        <f>個人申込書!L49</f>
        <v>才</v>
      </c>
    </row>
    <row r="51" spans="1:12" x14ac:dyDescent="0.15">
      <c r="A51">
        <f>個人申込書!A50</f>
        <v>46</v>
      </c>
      <c r="B51">
        <f>個人申込書!B50</f>
        <v>0</v>
      </c>
      <c r="C51">
        <f>個人申込書!C50</f>
        <v>0</v>
      </c>
      <c r="D51">
        <f>個人申込書!D50</f>
        <v>0</v>
      </c>
      <c r="E51">
        <f>個人申込書!E50</f>
        <v>0</v>
      </c>
      <c r="F51">
        <f>個人申込書!F50</f>
        <v>0</v>
      </c>
      <c r="G51">
        <f>個人申込書!G50</f>
        <v>0</v>
      </c>
      <c r="H51" t="str">
        <f>個人申込書!H50</f>
        <v>ｃｍ</v>
      </c>
      <c r="I51">
        <f>個人申込書!I50</f>
        <v>0</v>
      </c>
      <c r="J51" t="str">
        <f>個人申込書!J50</f>
        <v>ｋｇ</v>
      </c>
      <c r="K51">
        <f>個人申込書!K50</f>
        <v>0</v>
      </c>
      <c r="L51" t="str">
        <f>個人申込書!L50</f>
        <v>才</v>
      </c>
    </row>
    <row r="52" spans="1:12" x14ac:dyDescent="0.15">
      <c r="A52">
        <f>個人申込書!A51</f>
        <v>47</v>
      </c>
      <c r="B52">
        <f>個人申込書!B51</f>
        <v>0</v>
      </c>
      <c r="C52">
        <f>個人申込書!C51</f>
        <v>0</v>
      </c>
      <c r="D52">
        <f>個人申込書!D51</f>
        <v>0</v>
      </c>
      <c r="E52">
        <f>個人申込書!E51</f>
        <v>0</v>
      </c>
      <c r="F52">
        <f>個人申込書!F51</f>
        <v>0</v>
      </c>
      <c r="G52">
        <f>個人申込書!G51</f>
        <v>0</v>
      </c>
      <c r="H52" t="str">
        <f>個人申込書!H51</f>
        <v>ｃｍ</v>
      </c>
      <c r="I52">
        <f>個人申込書!I51</f>
        <v>0</v>
      </c>
      <c r="J52" t="str">
        <f>個人申込書!J51</f>
        <v>ｋｇ</v>
      </c>
      <c r="K52">
        <f>個人申込書!K51</f>
        <v>0</v>
      </c>
      <c r="L52" t="str">
        <f>個人申込書!L51</f>
        <v>才</v>
      </c>
    </row>
    <row r="53" spans="1:12" x14ac:dyDescent="0.15">
      <c r="A53">
        <f>個人申込書!A52</f>
        <v>48</v>
      </c>
      <c r="B53">
        <f>個人申込書!B52</f>
        <v>0</v>
      </c>
      <c r="C53">
        <f>個人申込書!C52</f>
        <v>0</v>
      </c>
      <c r="D53">
        <f>個人申込書!D52</f>
        <v>0</v>
      </c>
      <c r="E53">
        <f>個人申込書!E52</f>
        <v>0</v>
      </c>
      <c r="F53">
        <f>個人申込書!F52</f>
        <v>0</v>
      </c>
      <c r="G53">
        <f>個人申込書!G52</f>
        <v>0</v>
      </c>
      <c r="H53" t="str">
        <f>個人申込書!H52</f>
        <v>ｃｍ</v>
      </c>
      <c r="I53">
        <f>個人申込書!I52</f>
        <v>0</v>
      </c>
      <c r="J53" t="str">
        <f>個人申込書!J52</f>
        <v>ｋｇ</v>
      </c>
      <c r="K53">
        <f>個人申込書!K52</f>
        <v>0</v>
      </c>
      <c r="L53" t="str">
        <f>個人申込書!L52</f>
        <v>才</v>
      </c>
    </row>
    <row r="54" spans="1:12" x14ac:dyDescent="0.15">
      <c r="A54">
        <f>個人申込書!A53</f>
        <v>49</v>
      </c>
      <c r="B54">
        <f>個人申込書!B53</f>
        <v>0</v>
      </c>
      <c r="C54">
        <f>個人申込書!C53</f>
        <v>0</v>
      </c>
      <c r="D54">
        <f>個人申込書!D53</f>
        <v>0</v>
      </c>
      <c r="E54">
        <f>個人申込書!E53</f>
        <v>0</v>
      </c>
      <c r="F54">
        <f>個人申込書!F53</f>
        <v>0</v>
      </c>
      <c r="G54">
        <f>個人申込書!G53</f>
        <v>0</v>
      </c>
      <c r="H54" t="str">
        <f>個人申込書!H53</f>
        <v>ｃｍ</v>
      </c>
      <c r="I54">
        <f>個人申込書!I53</f>
        <v>0</v>
      </c>
      <c r="J54" t="str">
        <f>個人申込書!J53</f>
        <v>ｋｇ</v>
      </c>
      <c r="K54">
        <f>個人申込書!K53</f>
        <v>0</v>
      </c>
      <c r="L54" t="str">
        <f>個人申込書!L53</f>
        <v>才</v>
      </c>
    </row>
    <row r="55" spans="1:12" x14ac:dyDescent="0.15">
      <c r="A55">
        <f>個人申込書!A54</f>
        <v>50</v>
      </c>
      <c r="B55">
        <f>個人申込書!B54</f>
        <v>0</v>
      </c>
      <c r="C55">
        <f>個人申込書!C54</f>
        <v>0</v>
      </c>
      <c r="D55">
        <f>個人申込書!D54</f>
        <v>0</v>
      </c>
      <c r="E55">
        <f>個人申込書!E54</f>
        <v>0</v>
      </c>
      <c r="F55">
        <f>個人申込書!F54</f>
        <v>0</v>
      </c>
      <c r="G55">
        <f>個人申込書!G54</f>
        <v>0</v>
      </c>
      <c r="H55" t="str">
        <f>個人申込書!H54</f>
        <v>ｃｍ</v>
      </c>
      <c r="I55">
        <f>個人申込書!I54</f>
        <v>0</v>
      </c>
      <c r="J55" t="str">
        <f>個人申込書!J54</f>
        <v>ｋｇ</v>
      </c>
      <c r="K55">
        <f>個人申込書!K54</f>
        <v>0</v>
      </c>
      <c r="L55" t="str">
        <f>個人申込書!L54</f>
        <v>才</v>
      </c>
    </row>
    <row r="56" spans="1:12" x14ac:dyDescent="0.15">
      <c r="A56">
        <f>個人申込書!A55</f>
        <v>51</v>
      </c>
      <c r="B56">
        <f>個人申込書!B55</f>
        <v>0</v>
      </c>
      <c r="C56">
        <f>個人申込書!C55</f>
        <v>0</v>
      </c>
      <c r="D56">
        <f>個人申込書!D55</f>
        <v>0</v>
      </c>
      <c r="E56">
        <f>個人申込書!E55</f>
        <v>0</v>
      </c>
      <c r="F56">
        <f>個人申込書!F55</f>
        <v>0</v>
      </c>
      <c r="G56">
        <f>個人申込書!G55</f>
        <v>0</v>
      </c>
      <c r="H56" t="str">
        <f>個人申込書!H55</f>
        <v>ｃｍ</v>
      </c>
      <c r="I56">
        <f>個人申込書!I55</f>
        <v>0</v>
      </c>
      <c r="J56" t="str">
        <f>個人申込書!J55</f>
        <v>ｋｇ</v>
      </c>
      <c r="K56">
        <f>個人申込書!K55</f>
        <v>0</v>
      </c>
      <c r="L56" t="str">
        <f>個人申込書!L55</f>
        <v>才</v>
      </c>
    </row>
    <row r="57" spans="1:12" x14ac:dyDescent="0.15">
      <c r="A57">
        <f>個人申込書!A56</f>
        <v>52</v>
      </c>
      <c r="B57">
        <f>個人申込書!B56</f>
        <v>0</v>
      </c>
      <c r="C57">
        <f>個人申込書!C56</f>
        <v>0</v>
      </c>
      <c r="D57">
        <f>個人申込書!D56</f>
        <v>0</v>
      </c>
      <c r="E57">
        <f>個人申込書!E56</f>
        <v>0</v>
      </c>
      <c r="F57">
        <f>個人申込書!F56</f>
        <v>0</v>
      </c>
      <c r="G57">
        <f>個人申込書!G56</f>
        <v>0</v>
      </c>
      <c r="H57" t="str">
        <f>個人申込書!H56</f>
        <v>ｃｍ</v>
      </c>
      <c r="I57">
        <f>個人申込書!I56</f>
        <v>0</v>
      </c>
      <c r="J57" t="str">
        <f>個人申込書!J56</f>
        <v>ｋｇ</v>
      </c>
      <c r="K57">
        <f>個人申込書!K56</f>
        <v>0</v>
      </c>
      <c r="L57" t="str">
        <f>個人申込書!L56</f>
        <v>才</v>
      </c>
    </row>
    <row r="58" spans="1:12" x14ac:dyDescent="0.15">
      <c r="A58">
        <f>個人申込書!A57</f>
        <v>53</v>
      </c>
      <c r="B58">
        <f>個人申込書!B57</f>
        <v>0</v>
      </c>
      <c r="C58">
        <f>個人申込書!C57</f>
        <v>0</v>
      </c>
      <c r="D58">
        <f>個人申込書!D57</f>
        <v>0</v>
      </c>
      <c r="E58">
        <f>個人申込書!E57</f>
        <v>0</v>
      </c>
      <c r="F58">
        <f>個人申込書!F57</f>
        <v>0</v>
      </c>
      <c r="G58">
        <f>個人申込書!G57</f>
        <v>0</v>
      </c>
      <c r="H58" t="str">
        <f>個人申込書!H57</f>
        <v>ｃｍ</v>
      </c>
      <c r="I58">
        <f>個人申込書!I57</f>
        <v>0</v>
      </c>
      <c r="J58" t="str">
        <f>個人申込書!J57</f>
        <v>ｋｇ</v>
      </c>
      <c r="K58">
        <f>個人申込書!K57</f>
        <v>0</v>
      </c>
      <c r="L58" t="str">
        <f>個人申込書!L57</f>
        <v>才</v>
      </c>
    </row>
    <row r="59" spans="1:12" x14ac:dyDescent="0.15">
      <c r="A59">
        <f>個人申込書!A58</f>
        <v>54</v>
      </c>
      <c r="B59">
        <f>個人申込書!B58</f>
        <v>0</v>
      </c>
      <c r="C59">
        <f>個人申込書!C58</f>
        <v>0</v>
      </c>
      <c r="D59">
        <f>個人申込書!D58</f>
        <v>0</v>
      </c>
      <c r="E59">
        <f>個人申込書!E58</f>
        <v>0</v>
      </c>
      <c r="F59">
        <f>個人申込書!F58</f>
        <v>0</v>
      </c>
      <c r="G59">
        <f>個人申込書!G58</f>
        <v>0</v>
      </c>
      <c r="H59" t="str">
        <f>個人申込書!H58</f>
        <v>ｃｍ</v>
      </c>
      <c r="I59">
        <f>個人申込書!I58</f>
        <v>0</v>
      </c>
      <c r="J59" t="str">
        <f>個人申込書!J58</f>
        <v>ｋｇ</v>
      </c>
      <c r="K59">
        <f>個人申込書!K58</f>
        <v>0</v>
      </c>
      <c r="L59" t="str">
        <f>個人申込書!L58</f>
        <v>才</v>
      </c>
    </row>
    <row r="60" spans="1:12" x14ac:dyDescent="0.15">
      <c r="A60">
        <f>個人申込書!A59</f>
        <v>55</v>
      </c>
      <c r="B60">
        <f>個人申込書!B59</f>
        <v>0</v>
      </c>
      <c r="C60">
        <f>個人申込書!C59</f>
        <v>0</v>
      </c>
      <c r="D60">
        <f>個人申込書!D59</f>
        <v>0</v>
      </c>
      <c r="E60">
        <f>個人申込書!E59</f>
        <v>0</v>
      </c>
      <c r="F60">
        <f>個人申込書!F59</f>
        <v>0</v>
      </c>
      <c r="G60">
        <f>個人申込書!G59</f>
        <v>0</v>
      </c>
      <c r="H60" t="str">
        <f>個人申込書!H59</f>
        <v>ｃｍ</v>
      </c>
      <c r="I60">
        <f>個人申込書!I59</f>
        <v>0</v>
      </c>
      <c r="J60" t="str">
        <f>個人申込書!J59</f>
        <v>ｋｇ</v>
      </c>
      <c r="K60">
        <f>個人申込書!K59</f>
        <v>0</v>
      </c>
      <c r="L60" t="str">
        <f>個人申込書!L59</f>
        <v>才</v>
      </c>
    </row>
    <row r="61" spans="1:12" x14ac:dyDescent="0.15">
      <c r="A61">
        <f>個人申込書!A60</f>
        <v>56</v>
      </c>
      <c r="B61">
        <f>個人申込書!B60</f>
        <v>0</v>
      </c>
      <c r="C61">
        <f>個人申込書!C60</f>
        <v>0</v>
      </c>
      <c r="D61">
        <f>個人申込書!D60</f>
        <v>0</v>
      </c>
      <c r="E61">
        <f>個人申込書!E60</f>
        <v>0</v>
      </c>
      <c r="F61">
        <f>個人申込書!F60</f>
        <v>0</v>
      </c>
      <c r="G61">
        <f>個人申込書!G60</f>
        <v>0</v>
      </c>
      <c r="H61" t="str">
        <f>個人申込書!H60</f>
        <v>ｃｍ</v>
      </c>
      <c r="I61">
        <f>個人申込書!I60</f>
        <v>0</v>
      </c>
      <c r="J61" t="str">
        <f>個人申込書!J60</f>
        <v>ｋｇ</v>
      </c>
      <c r="K61">
        <f>個人申込書!K60</f>
        <v>0</v>
      </c>
      <c r="L61" t="str">
        <f>個人申込書!L60</f>
        <v>才</v>
      </c>
    </row>
    <row r="62" spans="1:12" x14ac:dyDescent="0.15">
      <c r="A62">
        <f>個人申込書!A61</f>
        <v>57</v>
      </c>
      <c r="B62">
        <f>個人申込書!B61</f>
        <v>0</v>
      </c>
      <c r="C62">
        <f>個人申込書!C61</f>
        <v>0</v>
      </c>
      <c r="D62">
        <f>個人申込書!D61</f>
        <v>0</v>
      </c>
      <c r="E62">
        <f>個人申込書!E61</f>
        <v>0</v>
      </c>
      <c r="F62">
        <f>個人申込書!F61</f>
        <v>0</v>
      </c>
      <c r="G62">
        <f>個人申込書!G61</f>
        <v>0</v>
      </c>
      <c r="H62" t="str">
        <f>個人申込書!H61</f>
        <v>ｃｍ</v>
      </c>
      <c r="I62">
        <f>個人申込書!I61</f>
        <v>0</v>
      </c>
      <c r="J62" t="str">
        <f>個人申込書!J61</f>
        <v>ｋｇ</v>
      </c>
      <c r="K62">
        <f>個人申込書!K61</f>
        <v>0</v>
      </c>
      <c r="L62" t="str">
        <f>個人申込書!L61</f>
        <v>才</v>
      </c>
    </row>
    <row r="63" spans="1:12" x14ac:dyDescent="0.15">
      <c r="A63">
        <f>個人申込書!A62</f>
        <v>58</v>
      </c>
      <c r="B63">
        <f>個人申込書!B62</f>
        <v>0</v>
      </c>
      <c r="C63">
        <f>個人申込書!C62</f>
        <v>0</v>
      </c>
      <c r="D63">
        <f>個人申込書!D62</f>
        <v>0</v>
      </c>
      <c r="E63">
        <f>個人申込書!E62</f>
        <v>0</v>
      </c>
      <c r="F63">
        <f>個人申込書!F62</f>
        <v>0</v>
      </c>
      <c r="G63">
        <f>個人申込書!G62</f>
        <v>0</v>
      </c>
      <c r="H63" t="str">
        <f>個人申込書!H62</f>
        <v>ｃｍ</v>
      </c>
      <c r="I63">
        <f>個人申込書!I62</f>
        <v>0</v>
      </c>
      <c r="J63" t="str">
        <f>個人申込書!J62</f>
        <v>ｋｇ</v>
      </c>
      <c r="K63">
        <f>個人申込書!K62</f>
        <v>0</v>
      </c>
      <c r="L63" t="str">
        <f>個人申込書!L62</f>
        <v>才</v>
      </c>
    </row>
    <row r="64" spans="1:12" x14ac:dyDescent="0.15">
      <c r="A64">
        <f>個人申込書!A63</f>
        <v>59</v>
      </c>
      <c r="B64">
        <f>個人申込書!B63</f>
        <v>0</v>
      </c>
      <c r="C64">
        <f>個人申込書!C63</f>
        <v>0</v>
      </c>
      <c r="D64">
        <f>個人申込書!D63</f>
        <v>0</v>
      </c>
      <c r="E64">
        <f>個人申込書!E63</f>
        <v>0</v>
      </c>
      <c r="F64">
        <f>個人申込書!F63</f>
        <v>0</v>
      </c>
      <c r="G64">
        <f>個人申込書!G63</f>
        <v>0</v>
      </c>
      <c r="H64" t="str">
        <f>個人申込書!H63</f>
        <v>ｃｍ</v>
      </c>
      <c r="I64">
        <f>個人申込書!I63</f>
        <v>0</v>
      </c>
      <c r="J64" t="str">
        <f>個人申込書!J63</f>
        <v>ｋｇ</v>
      </c>
      <c r="K64">
        <f>個人申込書!K63</f>
        <v>0</v>
      </c>
      <c r="L64" t="str">
        <f>個人申込書!L63</f>
        <v>才</v>
      </c>
    </row>
    <row r="65" spans="1:12" x14ac:dyDescent="0.15">
      <c r="A65">
        <f>個人申込書!A64</f>
        <v>60</v>
      </c>
      <c r="B65">
        <f>個人申込書!B64</f>
        <v>0</v>
      </c>
      <c r="C65">
        <f>個人申込書!C64</f>
        <v>0</v>
      </c>
      <c r="D65">
        <f>個人申込書!D64</f>
        <v>0</v>
      </c>
      <c r="E65">
        <f>個人申込書!E64</f>
        <v>0</v>
      </c>
      <c r="F65">
        <f>個人申込書!F64</f>
        <v>0</v>
      </c>
      <c r="G65">
        <f>個人申込書!G64</f>
        <v>0</v>
      </c>
      <c r="H65" t="str">
        <f>個人申込書!H64</f>
        <v>ｃｍ</v>
      </c>
      <c r="I65">
        <f>個人申込書!I64</f>
        <v>0</v>
      </c>
      <c r="J65" t="str">
        <f>個人申込書!J64</f>
        <v>ｋｇ</v>
      </c>
      <c r="K65">
        <f>個人申込書!K64</f>
        <v>0</v>
      </c>
      <c r="L65" t="str">
        <f>個人申込書!L64</f>
        <v>才</v>
      </c>
    </row>
    <row r="66" spans="1:12" x14ac:dyDescent="0.15">
      <c r="A66">
        <f>個人申込書!A65</f>
        <v>61</v>
      </c>
      <c r="B66">
        <f>個人申込書!B65</f>
        <v>0</v>
      </c>
      <c r="C66">
        <f>個人申込書!C65</f>
        <v>0</v>
      </c>
      <c r="D66">
        <f>個人申込書!D65</f>
        <v>0</v>
      </c>
      <c r="E66">
        <f>個人申込書!E65</f>
        <v>0</v>
      </c>
      <c r="F66">
        <f>個人申込書!F65</f>
        <v>0</v>
      </c>
      <c r="G66">
        <f>個人申込書!G65</f>
        <v>0</v>
      </c>
      <c r="H66" t="str">
        <f>個人申込書!H65</f>
        <v>ｃｍ</v>
      </c>
      <c r="I66">
        <f>個人申込書!I65</f>
        <v>0</v>
      </c>
      <c r="J66" t="str">
        <f>個人申込書!J65</f>
        <v>ｋｇ</v>
      </c>
      <c r="K66">
        <f>個人申込書!K65</f>
        <v>0</v>
      </c>
      <c r="L66" t="str">
        <f>個人申込書!L65</f>
        <v>才</v>
      </c>
    </row>
    <row r="67" spans="1:12" x14ac:dyDescent="0.15">
      <c r="A67">
        <f>個人申込書!A66</f>
        <v>62</v>
      </c>
      <c r="B67">
        <f>個人申込書!B66</f>
        <v>0</v>
      </c>
      <c r="C67">
        <f>個人申込書!C66</f>
        <v>0</v>
      </c>
      <c r="D67">
        <f>個人申込書!D66</f>
        <v>0</v>
      </c>
      <c r="E67">
        <f>個人申込書!E66</f>
        <v>0</v>
      </c>
      <c r="F67">
        <f>個人申込書!F66</f>
        <v>0</v>
      </c>
      <c r="G67">
        <f>個人申込書!G66</f>
        <v>0</v>
      </c>
      <c r="H67" t="str">
        <f>個人申込書!H66</f>
        <v>ｃｍ</v>
      </c>
      <c r="I67">
        <f>個人申込書!I66</f>
        <v>0</v>
      </c>
      <c r="J67" t="str">
        <f>個人申込書!J66</f>
        <v>ｋｇ</v>
      </c>
      <c r="K67">
        <f>個人申込書!K66</f>
        <v>0</v>
      </c>
      <c r="L67" t="str">
        <f>個人申込書!L66</f>
        <v>才</v>
      </c>
    </row>
    <row r="68" spans="1:12" x14ac:dyDescent="0.15">
      <c r="A68">
        <f>個人申込書!A67</f>
        <v>63</v>
      </c>
      <c r="B68">
        <f>個人申込書!B67</f>
        <v>0</v>
      </c>
      <c r="C68">
        <f>個人申込書!C67</f>
        <v>0</v>
      </c>
      <c r="D68">
        <f>個人申込書!D67</f>
        <v>0</v>
      </c>
      <c r="E68">
        <f>個人申込書!E67</f>
        <v>0</v>
      </c>
      <c r="F68">
        <f>個人申込書!F67</f>
        <v>0</v>
      </c>
      <c r="G68">
        <f>個人申込書!G67</f>
        <v>0</v>
      </c>
      <c r="H68" t="str">
        <f>個人申込書!H67</f>
        <v>ｃｍ</v>
      </c>
      <c r="I68">
        <f>個人申込書!I67</f>
        <v>0</v>
      </c>
      <c r="J68" t="str">
        <f>個人申込書!J67</f>
        <v>ｋｇ</v>
      </c>
      <c r="K68">
        <f>個人申込書!K67</f>
        <v>0</v>
      </c>
      <c r="L68" t="str">
        <f>個人申込書!L67</f>
        <v>才</v>
      </c>
    </row>
    <row r="69" spans="1:12" x14ac:dyDescent="0.15">
      <c r="A69">
        <f>個人申込書!A68</f>
        <v>64</v>
      </c>
      <c r="B69">
        <f>個人申込書!B68</f>
        <v>0</v>
      </c>
      <c r="C69">
        <f>個人申込書!C68</f>
        <v>0</v>
      </c>
      <c r="D69">
        <f>個人申込書!D68</f>
        <v>0</v>
      </c>
      <c r="E69">
        <f>個人申込書!E68</f>
        <v>0</v>
      </c>
      <c r="F69">
        <f>個人申込書!F68</f>
        <v>0</v>
      </c>
      <c r="G69">
        <f>個人申込書!G68</f>
        <v>0</v>
      </c>
      <c r="H69" t="str">
        <f>個人申込書!H68</f>
        <v>ｃｍ</v>
      </c>
      <c r="I69">
        <f>個人申込書!I68</f>
        <v>0</v>
      </c>
      <c r="J69" t="str">
        <f>個人申込書!J68</f>
        <v>ｋｇ</v>
      </c>
      <c r="K69">
        <f>個人申込書!K68</f>
        <v>0</v>
      </c>
      <c r="L69" t="str">
        <f>個人申込書!L68</f>
        <v>才</v>
      </c>
    </row>
    <row r="70" spans="1:12" x14ac:dyDescent="0.15">
      <c r="A70">
        <f>個人申込書!A69</f>
        <v>65</v>
      </c>
      <c r="B70">
        <f>個人申込書!B69</f>
        <v>0</v>
      </c>
      <c r="C70">
        <f>個人申込書!C69</f>
        <v>0</v>
      </c>
      <c r="D70">
        <f>個人申込書!D69</f>
        <v>0</v>
      </c>
      <c r="E70">
        <f>個人申込書!E69</f>
        <v>0</v>
      </c>
      <c r="F70">
        <f>個人申込書!F69</f>
        <v>0</v>
      </c>
      <c r="G70">
        <f>個人申込書!G69</f>
        <v>0</v>
      </c>
      <c r="H70" t="str">
        <f>個人申込書!H69</f>
        <v>ｃｍ</v>
      </c>
      <c r="I70">
        <f>個人申込書!I69</f>
        <v>0</v>
      </c>
      <c r="J70" t="str">
        <f>個人申込書!J69</f>
        <v>ｋｇ</v>
      </c>
      <c r="K70">
        <f>個人申込書!K69</f>
        <v>0</v>
      </c>
      <c r="L70" t="str">
        <f>個人申込書!L69</f>
        <v>才</v>
      </c>
    </row>
    <row r="71" spans="1:12" x14ac:dyDescent="0.15">
      <c r="A71">
        <f>個人申込書!A70</f>
        <v>66</v>
      </c>
      <c r="B71">
        <f>個人申込書!B70</f>
        <v>0</v>
      </c>
      <c r="C71">
        <f>個人申込書!C70</f>
        <v>0</v>
      </c>
      <c r="D71">
        <f>個人申込書!D70</f>
        <v>0</v>
      </c>
      <c r="E71">
        <f>個人申込書!E70</f>
        <v>0</v>
      </c>
      <c r="F71">
        <f>個人申込書!F70</f>
        <v>0</v>
      </c>
      <c r="G71">
        <f>個人申込書!G70</f>
        <v>0</v>
      </c>
      <c r="H71" t="str">
        <f>個人申込書!H70</f>
        <v>ｃｍ</v>
      </c>
      <c r="I71">
        <f>個人申込書!I70</f>
        <v>0</v>
      </c>
      <c r="J71" t="str">
        <f>個人申込書!J70</f>
        <v>ｋｇ</v>
      </c>
      <c r="K71">
        <f>個人申込書!K70</f>
        <v>0</v>
      </c>
      <c r="L71" t="str">
        <f>個人申込書!L70</f>
        <v>才</v>
      </c>
    </row>
    <row r="72" spans="1:12" x14ac:dyDescent="0.15">
      <c r="A72">
        <f>個人申込書!A71</f>
        <v>67</v>
      </c>
      <c r="B72">
        <f>個人申込書!B71</f>
        <v>0</v>
      </c>
      <c r="C72">
        <f>個人申込書!C71</f>
        <v>0</v>
      </c>
      <c r="D72">
        <f>個人申込書!D71</f>
        <v>0</v>
      </c>
      <c r="E72">
        <f>個人申込書!E71</f>
        <v>0</v>
      </c>
      <c r="F72">
        <f>個人申込書!F71</f>
        <v>0</v>
      </c>
      <c r="G72">
        <f>個人申込書!G71</f>
        <v>0</v>
      </c>
      <c r="H72" t="str">
        <f>個人申込書!H71</f>
        <v>ｃｍ</v>
      </c>
      <c r="I72">
        <f>個人申込書!I71</f>
        <v>0</v>
      </c>
      <c r="J72" t="str">
        <f>個人申込書!J71</f>
        <v>ｋｇ</v>
      </c>
      <c r="K72">
        <f>個人申込書!K71</f>
        <v>0</v>
      </c>
      <c r="L72" t="str">
        <f>個人申込書!L71</f>
        <v>才</v>
      </c>
    </row>
    <row r="73" spans="1:12" x14ac:dyDescent="0.15">
      <c r="A73">
        <f>個人申込書!A72</f>
        <v>68</v>
      </c>
      <c r="B73">
        <f>個人申込書!B72</f>
        <v>0</v>
      </c>
      <c r="C73">
        <f>個人申込書!C72</f>
        <v>0</v>
      </c>
      <c r="D73">
        <f>個人申込書!D72</f>
        <v>0</v>
      </c>
      <c r="E73">
        <f>個人申込書!E72</f>
        <v>0</v>
      </c>
      <c r="F73">
        <f>個人申込書!F72</f>
        <v>0</v>
      </c>
      <c r="G73">
        <f>個人申込書!G72</f>
        <v>0</v>
      </c>
      <c r="H73" t="str">
        <f>個人申込書!H72</f>
        <v>ｃｍ</v>
      </c>
      <c r="I73">
        <f>個人申込書!I72</f>
        <v>0</v>
      </c>
      <c r="J73" t="str">
        <f>個人申込書!J72</f>
        <v>ｋｇ</v>
      </c>
      <c r="K73">
        <f>個人申込書!K72</f>
        <v>0</v>
      </c>
      <c r="L73" t="str">
        <f>個人申込書!L72</f>
        <v>才</v>
      </c>
    </row>
    <row r="74" spans="1:12" x14ac:dyDescent="0.15">
      <c r="A74">
        <f>個人申込書!A73</f>
        <v>69</v>
      </c>
      <c r="B74">
        <f>個人申込書!B73</f>
        <v>0</v>
      </c>
      <c r="C74">
        <f>個人申込書!C73</f>
        <v>0</v>
      </c>
      <c r="D74">
        <f>個人申込書!D73</f>
        <v>0</v>
      </c>
      <c r="E74">
        <f>個人申込書!E73</f>
        <v>0</v>
      </c>
      <c r="F74">
        <f>個人申込書!F73</f>
        <v>0</v>
      </c>
      <c r="G74">
        <f>個人申込書!G73</f>
        <v>0</v>
      </c>
      <c r="H74" t="str">
        <f>個人申込書!H73</f>
        <v>ｃｍ</v>
      </c>
      <c r="I74">
        <f>個人申込書!I73</f>
        <v>0</v>
      </c>
      <c r="J74" t="str">
        <f>個人申込書!J73</f>
        <v>ｋｇ</v>
      </c>
      <c r="K74">
        <f>個人申込書!K73</f>
        <v>0</v>
      </c>
      <c r="L74" t="str">
        <f>個人申込書!L73</f>
        <v>才</v>
      </c>
    </row>
    <row r="75" spans="1:12" x14ac:dyDescent="0.15">
      <c r="A75">
        <f>個人申込書!A74</f>
        <v>70</v>
      </c>
      <c r="B75">
        <f>個人申込書!B74</f>
        <v>0</v>
      </c>
      <c r="C75">
        <f>個人申込書!C74</f>
        <v>0</v>
      </c>
      <c r="D75">
        <f>個人申込書!D74</f>
        <v>0</v>
      </c>
      <c r="E75">
        <f>個人申込書!E74</f>
        <v>0</v>
      </c>
      <c r="F75">
        <f>個人申込書!F74</f>
        <v>0</v>
      </c>
      <c r="G75">
        <f>個人申込書!G74</f>
        <v>0</v>
      </c>
      <c r="H75" t="str">
        <f>個人申込書!H74</f>
        <v>ｃｍ</v>
      </c>
      <c r="I75">
        <f>個人申込書!I74</f>
        <v>0</v>
      </c>
      <c r="J75" t="str">
        <f>個人申込書!J74</f>
        <v>ｋｇ</v>
      </c>
      <c r="K75">
        <f>個人申込書!K74</f>
        <v>0</v>
      </c>
      <c r="L75" t="str">
        <f>個人申込書!L74</f>
        <v>才</v>
      </c>
    </row>
    <row r="76" spans="1:12" x14ac:dyDescent="0.15">
      <c r="A76">
        <f>個人申込書!A75</f>
        <v>71</v>
      </c>
      <c r="B76">
        <f>個人申込書!B75</f>
        <v>0</v>
      </c>
      <c r="C76">
        <f>個人申込書!C75</f>
        <v>0</v>
      </c>
      <c r="D76">
        <f>個人申込書!D75</f>
        <v>0</v>
      </c>
      <c r="E76">
        <f>個人申込書!E75</f>
        <v>0</v>
      </c>
      <c r="F76">
        <f>個人申込書!F75</f>
        <v>0</v>
      </c>
      <c r="G76">
        <f>個人申込書!G75</f>
        <v>0</v>
      </c>
      <c r="H76" t="str">
        <f>個人申込書!H75</f>
        <v>ｃｍ</v>
      </c>
      <c r="I76">
        <f>個人申込書!I75</f>
        <v>0</v>
      </c>
      <c r="J76" t="str">
        <f>個人申込書!J75</f>
        <v>ｋｇ</v>
      </c>
      <c r="K76">
        <f>個人申込書!K75</f>
        <v>0</v>
      </c>
      <c r="L76" t="str">
        <f>個人申込書!L75</f>
        <v>才</v>
      </c>
    </row>
    <row r="77" spans="1:12" x14ac:dyDescent="0.15">
      <c r="A77">
        <f>個人申込書!A76</f>
        <v>72</v>
      </c>
      <c r="B77">
        <f>個人申込書!B76</f>
        <v>0</v>
      </c>
      <c r="C77">
        <f>個人申込書!C76</f>
        <v>0</v>
      </c>
      <c r="D77">
        <f>個人申込書!D76</f>
        <v>0</v>
      </c>
      <c r="E77">
        <f>個人申込書!E76</f>
        <v>0</v>
      </c>
      <c r="F77">
        <f>個人申込書!F76</f>
        <v>0</v>
      </c>
      <c r="G77">
        <f>個人申込書!G76</f>
        <v>0</v>
      </c>
      <c r="H77" t="str">
        <f>個人申込書!H76</f>
        <v>ｃｍ</v>
      </c>
      <c r="I77">
        <f>個人申込書!I76</f>
        <v>0</v>
      </c>
      <c r="J77" t="str">
        <f>個人申込書!J76</f>
        <v>ｋｇ</v>
      </c>
      <c r="K77">
        <f>個人申込書!K76</f>
        <v>0</v>
      </c>
      <c r="L77" t="str">
        <f>個人申込書!L76</f>
        <v>才</v>
      </c>
    </row>
    <row r="78" spans="1:12" x14ac:dyDescent="0.15">
      <c r="A78">
        <f>個人申込書!A77</f>
        <v>73</v>
      </c>
      <c r="B78">
        <f>個人申込書!B77</f>
        <v>0</v>
      </c>
      <c r="C78">
        <f>個人申込書!C77</f>
        <v>0</v>
      </c>
      <c r="D78">
        <f>個人申込書!D77</f>
        <v>0</v>
      </c>
      <c r="E78">
        <f>個人申込書!E77</f>
        <v>0</v>
      </c>
      <c r="F78">
        <f>個人申込書!F77</f>
        <v>0</v>
      </c>
      <c r="G78">
        <f>個人申込書!G77</f>
        <v>0</v>
      </c>
      <c r="H78" t="str">
        <f>個人申込書!H77</f>
        <v>ｃｍ</v>
      </c>
      <c r="I78">
        <f>個人申込書!I77</f>
        <v>0</v>
      </c>
      <c r="J78" t="str">
        <f>個人申込書!J77</f>
        <v>ｋｇ</v>
      </c>
      <c r="K78">
        <f>個人申込書!K77</f>
        <v>0</v>
      </c>
      <c r="L78" t="str">
        <f>個人申込書!L77</f>
        <v>才</v>
      </c>
    </row>
    <row r="79" spans="1:12" x14ac:dyDescent="0.15">
      <c r="A79">
        <f>個人申込書!A78</f>
        <v>74</v>
      </c>
      <c r="B79">
        <f>個人申込書!B78</f>
        <v>0</v>
      </c>
      <c r="C79">
        <f>個人申込書!C78</f>
        <v>0</v>
      </c>
      <c r="D79">
        <f>個人申込書!D78</f>
        <v>0</v>
      </c>
      <c r="E79">
        <f>個人申込書!E78</f>
        <v>0</v>
      </c>
      <c r="F79">
        <f>個人申込書!F78</f>
        <v>0</v>
      </c>
      <c r="G79">
        <f>個人申込書!G78</f>
        <v>0</v>
      </c>
      <c r="H79" t="str">
        <f>個人申込書!H78</f>
        <v>ｃｍ</v>
      </c>
      <c r="I79">
        <f>個人申込書!I78</f>
        <v>0</v>
      </c>
      <c r="J79" t="str">
        <f>個人申込書!J78</f>
        <v>ｋｇ</v>
      </c>
      <c r="K79">
        <f>個人申込書!K78</f>
        <v>0</v>
      </c>
      <c r="L79" t="str">
        <f>個人申込書!L78</f>
        <v>才</v>
      </c>
    </row>
    <row r="80" spans="1:12" x14ac:dyDescent="0.15">
      <c r="A80">
        <f>個人申込書!A79</f>
        <v>75</v>
      </c>
      <c r="B80">
        <f>個人申込書!B79</f>
        <v>0</v>
      </c>
      <c r="C80">
        <f>個人申込書!C79</f>
        <v>0</v>
      </c>
      <c r="D80">
        <f>個人申込書!D79</f>
        <v>0</v>
      </c>
      <c r="E80">
        <f>個人申込書!E79</f>
        <v>0</v>
      </c>
      <c r="F80">
        <f>個人申込書!F79</f>
        <v>0</v>
      </c>
      <c r="G80">
        <f>個人申込書!G79</f>
        <v>0</v>
      </c>
      <c r="H80" t="str">
        <f>個人申込書!H79</f>
        <v>ｃｍ</v>
      </c>
      <c r="I80">
        <f>個人申込書!I79</f>
        <v>0</v>
      </c>
      <c r="J80" t="str">
        <f>個人申込書!J79</f>
        <v>ｋｇ</v>
      </c>
      <c r="K80">
        <f>個人申込書!K79</f>
        <v>0</v>
      </c>
      <c r="L80" t="str">
        <f>個人申込書!L79</f>
        <v>才</v>
      </c>
    </row>
    <row r="81" spans="1:12" x14ac:dyDescent="0.15">
      <c r="A81">
        <f>個人申込書!A80</f>
        <v>76</v>
      </c>
      <c r="B81">
        <f>個人申込書!B80</f>
        <v>0</v>
      </c>
      <c r="C81">
        <f>個人申込書!C80</f>
        <v>0</v>
      </c>
      <c r="D81">
        <f>個人申込書!D80</f>
        <v>0</v>
      </c>
      <c r="E81">
        <f>個人申込書!E80</f>
        <v>0</v>
      </c>
      <c r="F81">
        <f>個人申込書!F80</f>
        <v>0</v>
      </c>
      <c r="G81">
        <f>個人申込書!G80</f>
        <v>0</v>
      </c>
      <c r="H81" t="str">
        <f>個人申込書!H80</f>
        <v>ｃｍ</v>
      </c>
      <c r="I81">
        <f>個人申込書!I80</f>
        <v>0</v>
      </c>
      <c r="J81" t="str">
        <f>個人申込書!J80</f>
        <v>ｋｇ</v>
      </c>
      <c r="K81">
        <f>個人申込書!K80</f>
        <v>0</v>
      </c>
      <c r="L81" t="str">
        <f>個人申込書!L80</f>
        <v>才</v>
      </c>
    </row>
    <row r="82" spans="1:12" x14ac:dyDescent="0.15">
      <c r="A82">
        <f>個人申込書!A81</f>
        <v>77</v>
      </c>
      <c r="B82">
        <f>個人申込書!B81</f>
        <v>0</v>
      </c>
      <c r="C82">
        <f>個人申込書!C81</f>
        <v>0</v>
      </c>
      <c r="D82">
        <f>個人申込書!D81</f>
        <v>0</v>
      </c>
      <c r="E82">
        <f>個人申込書!E81</f>
        <v>0</v>
      </c>
      <c r="F82">
        <f>個人申込書!F81</f>
        <v>0</v>
      </c>
      <c r="G82">
        <f>個人申込書!G81</f>
        <v>0</v>
      </c>
      <c r="H82" t="str">
        <f>個人申込書!H81</f>
        <v>ｃｍ</v>
      </c>
      <c r="I82">
        <f>個人申込書!I81</f>
        <v>0</v>
      </c>
      <c r="J82" t="str">
        <f>個人申込書!J81</f>
        <v>ｋｇ</v>
      </c>
      <c r="K82">
        <f>個人申込書!K81</f>
        <v>0</v>
      </c>
      <c r="L82" t="str">
        <f>個人申込書!L81</f>
        <v>才</v>
      </c>
    </row>
    <row r="83" spans="1:12" x14ac:dyDescent="0.15">
      <c r="A83">
        <f>個人申込書!A82</f>
        <v>78</v>
      </c>
      <c r="B83">
        <f>個人申込書!B82</f>
        <v>0</v>
      </c>
      <c r="C83">
        <f>個人申込書!C82</f>
        <v>0</v>
      </c>
      <c r="D83">
        <f>個人申込書!D82</f>
        <v>0</v>
      </c>
      <c r="E83">
        <f>個人申込書!E82</f>
        <v>0</v>
      </c>
      <c r="F83">
        <f>個人申込書!F82</f>
        <v>0</v>
      </c>
      <c r="G83">
        <f>個人申込書!G82</f>
        <v>0</v>
      </c>
      <c r="H83" t="str">
        <f>個人申込書!H82</f>
        <v>ｃｍ</v>
      </c>
      <c r="I83">
        <f>個人申込書!I82</f>
        <v>0</v>
      </c>
      <c r="J83" t="str">
        <f>個人申込書!J82</f>
        <v>ｋｇ</v>
      </c>
      <c r="K83">
        <f>個人申込書!K82</f>
        <v>0</v>
      </c>
      <c r="L83" t="str">
        <f>個人申込書!L82</f>
        <v>才</v>
      </c>
    </row>
    <row r="84" spans="1:12" x14ac:dyDescent="0.15">
      <c r="A84">
        <f>個人申込書!A83</f>
        <v>79</v>
      </c>
      <c r="B84">
        <f>個人申込書!B83</f>
        <v>0</v>
      </c>
      <c r="C84">
        <f>個人申込書!C83</f>
        <v>0</v>
      </c>
      <c r="D84">
        <f>個人申込書!D83</f>
        <v>0</v>
      </c>
      <c r="E84">
        <f>個人申込書!E83</f>
        <v>0</v>
      </c>
      <c r="F84">
        <f>個人申込書!F83</f>
        <v>0</v>
      </c>
      <c r="G84">
        <f>個人申込書!G83</f>
        <v>0</v>
      </c>
      <c r="H84" t="str">
        <f>個人申込書!H83</f>
        <v>ｃｍ</v>
      </c>
      <c r="I84">
        <f>個人申込書!I83</f>
        <v>0</v>
      </c>
      <c r="J84" t="str">
        <f>個人申込書!J83</f>
        <v>ｋｇ</v>
      </c>
      <c r="K84">
        <f>個人申込書!K83</f>
        <v>0</v>
      </c>
      <c r="L84" t="str">
        <f>個人申込書!L83</f>
        <v>才</v>
      </c>
    </row>
    <row r="85" spans="1:12" x14ac:dyDescent="0.15">
      <c r="A85">
        <f>個人申込書!A84</f>
        <v>80</v>
      </c>
      <c r="B85">
        <f>個人申込書!B84</f>
        <v>0</v>
      </c>
      <c r="C85">
        <f>個人申込書!C84</f>
        <v>0</v>
      </c>
      <c r="D85">
        <f>個人申込書!D84</f>
        <v>0</v>
      </c>
      <c r="E85">
        <f>個人申込書!E84</f>
        <v>0</v>
      </c>
      <c r="F85">
        <f>個人申込書!F84</f>
        <v>0</v>
      </c>
      <c r="G85">
        <f>個人申込書!G84</f>
        <v>0</v>
      </c>
      <c r="H85" t="str">
        <f>個人申込書!H84</f>
        <v>ｃｍ</v>
      </c>
      <c r="I85">
        <f>個人申込書!I84</f>
        <v>0</v>
      </c>
      <c r="J85" t="str">
        <f>個人申込書!J84</f>
        <v>ｋｇ</v>
      </c>
      <c r="K85">
        <f>個人申込書!K84</f>
        <v>0</v>
      </c>
      <c r="L85" t="str">
        <f>個人申込書!L84</f>
        <v>才</v>
      </c>
    </row>
    <row r="86" spans="1:12" x14ac:dyDescent="0.15">
      <c r="A86">
        <f>個人申込書!A85</f>
        <v>81</v>
      </c>
      <c r="B86">
        <f>個人申込書!B85</f>
        <v>0</v>
      </c>
      <c r="C86">
        <f>個人申込書!C85</f>
        <v>0</v>
      </c>
      <c r="D86">
        <f>個人申込書!D85</f>
        <v>0</v>
      </c>
      <c r="E86">
        <f>個人申込書!E85</f>
        <v>0</v>
      </c>
      <c r="F86">
        <f>個人申込書!F85</f>
        <v>0</v>
      </c>
      <c r="G86">
        <f>個人申込書!G85</f>
        <v>0</v>
      </c>
      <c r="H86" t="str">
        <f>個人申込書!H85</f>
        <v>ｃｍ</v>
      </c>
      <c r="I86">
        <f>個人申込書!I85</f>
        <v>0</v>
      </c>
      <c r="J86" t="str">
        <f>個人申込書!J85</f>
        <v>ｋｇ</v>
      </c>
      <c r="K86">
        <f>個人申込書!K85</f>
        <v>0</v>
      </c>
      <c r="L86" t="str">
        <f>個人申込書!L85</f>
        <v>才</v>
      </c>
    </row>
    <row r="87" spans="1:12" x14ac:dyDescent="0.15">
      <c r="A87">
        <f>個人申込書!A86</f>
        <v>82</v>
      </c>
      <c r="B87">
        <f>個人申込書!B86</f>
        <v>0</v>
      </c>
      <c r="C87">
        <f>個人申込書!C86</f>
        <v>0</v>
      </c>
      <c r="D87">
        <f>個人申込書!D86</f>
        <v>0</v>
      </c>
      <c r="E87">
        <f>個人申込書!E86</f>
        <v>0</v>
      </c>
      <c r="F87">
        <f>個人申込書!F86</f>
        <v>0</v>
      </c>
      <c r="G87">
        <f>個人申込書!G86</f>
        <v>0</v>
      </c>
      <c r="H87" t="str">
        <f>個人申込書!H86</f>
        <v>ｃｍ</v>
      </c>
      <c r="I87">
        <f>個人申込書!I86</f>
        <v>0</v>
      </c>
      <c r="J87" t="str">
        <f>個人申込書!J86</f>
        <v>ｋｇ</v>
      </c>
      <c r="K87">
        <f>個人申込書!K86</f>
        <v>0</v>
      </c>
      <c r="L87" t="str">
        <f>個人申込書!L86</f>
        <v>才</v>
      </c>
    </row>
    <row r="88" spans="1:12" x14ac:dyDescent="0.15">
      <c r="A88">
        <f>個人申込書!A87</f>
        <v>83</v>
      </c>
      <c r="B88">
        <f>個人申込書!B87</f>
        <v>0</v>
      </c>
      <c r="C88">
        <f>個人申込書!C87</f>
        <v>0</v>
      </c>
      <c r="D88">
        <f>個人申込書!D87</f>
        <v>0</v>
      </c>
      <c r="E88">
        <f>個人申込書!E87</f>
        <v>0</v>
      </c>
      <c r="F88">
        <f>個人申込書!F87</f>
        <v>0</v>
      </c>
      <c r="G88">
        <f>個人申込書!G87</f>
        <v>0</v>
      </c>
      <c r="H88" t="str">
        <f>個人申込書!H87</f>
        <v>ｃｍ</v>
      </c>
      <c r="I88">
        <f>個人申込書!I87</f>
        <v>0</v>
      </c>
      <c r="J88" t="str">
        <f>個人申込書!J87</f>
        <v>ｋｇ</v>
      </c>
      <c r="K88">
        <f>個人申込書!K87</f>
        <v>0</v>
      </c>
      <c r="L88" t="str">
        <f>個人申込書!L87</f>
        <v>才</v>
      </c>
    </row>
    <row r="89" spans="1:12" x14ac:dyDescent="0.15">
      <c r="A89">
        <f>個人申込書!A88</f>
        <v>84</v>
      </c>
      <c r="B89">
        <f>個人申込書!B88</f>
        <v>0</v>
      </c>
      <c r="C89">
        <f>個人申込書!C88</f>
        <v>0</v>
      </c>
      <c r="D89">
        <f>個人申込書!D88</f>
        <v>0</v>
      </c>
      <c r="E89">
        <f>個人申込書!E88</f>
        <v>0</v>
      </c>
      <c r="F89">
        <f>個人申込書!F88</f>
        <v>0</v>
      </c>
      <c r="G89">
        <f>個人申込書!G88</f>
        <v>0</v>
      </c>
      <c r="H89" t="str">
        <f>個人申込書!H88</f>
        <v>ｃｍ</v>
      </c>
      <c r="I89">
        <f>個人申込書!I88</f>
        <v>0</v>
      </c>
      <c r="J89" t="str">
        <f>個人申込書!J88</f>
        <v>ｋｇ</v>
      </c>
      <c r="K89">
        <f>個人申込書!K88</f>
        <v>0</v>
      </c>
      <c r="L89" t="str">
        <f>個人申込書!L88</f>
        <v>才</v>
      </c>
    </row>
    <row r="90" spans="1:12" x14ac:dyDescent="0.15">
      <c r="A90">
        <f>個人申込書!A89</f>
        <v>85</v>
      </c>
      <c r="B90">
        <f>個人申込書!B89</f>
        <v>0</v>
      </c>
      <c r="C90">
        <f>個人申込書!C89</f>
        <v>0</v>
      </c>
      <c r="D90">
        <f>個人申込書!D89</f>
        <v>0</v>
      </c>
      <c r="E90">
        <f>個人申込書!E89</f>
        <v>0</v>
      </c>
      <c r="F90">
        <f>個人申込書!F89</f>
        <v>0</v>
      </c>
      <c r="G90">
        <f>個人申込書!G89</f>
        <v>0</v>
      </c>
      <c r="H90" t="str">
        <f>個人申込書!H89</f>
        <v>ｃｍ</v>
      </c>
      <c r="I90">
        <f>個人申込書!I89</f>
        <v>0</v>
      </c>
      <c r="J90" t="str">
        <f>個人申込書!J89</f>
        <v>ｋｇ</v>
      </c>
      <c r="K90">
        <f>個人申込書!K89</f>
        <v>0</v>
      </c>
      <c r="L90" t="str">
        <f>個人申込書!L89</f>
        <v>才</v>
      </c>
    </row>
    <row r="91" spans="1:12" x14ac:dyDescent="0.15">
      <c r="A91">
        <f>個人申込書!A90</f>
        <v>86</v>
      </c>
      <c r="B91">
        <f>個人申込書!B90</f>
        <v>0</v>
      </c>
      <c r="C91">
        <f>個人申込書!C90</f>
        <v>0</v>
      </c>
      <c r="D91">
        <f>個人申込書!D90</f>
        <v>0</v>
      </c>
      <c r="E91">
        <f>個人申込書!E90</f>
        <v>0</v>
      </c>
      <c r="F91">
        <f>個人申込書!F90</f>
        <v>0</v>
      </c>
      <c r="G91">
        <f>個人申込書!G90</f>
        <v>0</v>
      </c>
      <c r="H91" t="str">
        <f>個人申込書!H90</f>
        <v>ｃｍ</v>
      </c>
      <c r="I91">
        <f>個人申込書!I90</f>
        <v>0</v>
      </c>
      <c r="J91" t="str">
        <f>個人申込書!J90</f>
        <v>ｋｇ</v>
      </c>
      <c r="K91">
        <f>個人申込書!K90</f>
        <v>0</v>
      </c>
      <c r="L91" t="str">
        <f>個人申込書!L90</f>
        <v>才</v>
      </c>
    </row>
    <row r="92" spans="1:12" x14ac:dyDescent="0.15">
      <c r="A92">
        <f>個人申込書!A91</f>
        <v>87</v>
      </c>
      <c r="B92">
        <f>個人申込書!B91</f>
        <v>0</v>
      </c>
      <c r="C92">
        <f>個人申込書!C91</f>
        <v>0</v>
      </c>
      <c r="D92">
        <f>個人申込書!D91</f>
        <v>0</v>
      </c>
      <c r="E92">
        <f>個人申込書!E91</f>
        <v>0</v>
      </c>
      <c r="F92">
        <f>個人申込書!F91</f>
        <v>0</v>
      </c>
      <c r="G92">
        <f>個人申込書!G91</f>
        <v>0</v>
      </c>
      <c r="H92" t="str">
        <f>個人申込書!H91</f>
        <v>ｃｍ</v>
      </c>
      <c r="I92">
        <f>個人申込書!I91</f>
        <v>0</v>
      </c>
      <c r="J92" t="str">
        <f>個人申込書!J91</f>
        <v>ｋｇ</v>
      </c>
      <c r="K92">
        <f>個人申込書!K91</f>
        <v>0</v>
      </c>
      <c r="L92" t="str">
        <f>個人申込書!L91</f>
        <v>才</v>
      </c>
    </row>
    <row r="93" spans="1:12" x14ac:dyDescent="0.15">
      <c r="A93">
        <f>個人申込書!A92</f>
        <v>88</v>
      </c>
      <c r="B93">
        <f>個人申込書!B92</f>
        <v>0</v>
      </c>
      <c r="C93">
        <f>個人申込書!C92</f>
        <v>0</v>
      </c>
      <c r="D93">
        <f>個人申込書!D92</f>
        <v>0</v>
      </c>
      <c r="E93">
        <f>個人申込書!E92</f>
        <v>0</v>
      </c>
      <c r="F93">
        <f>個人申込書!F92</f>
        <v>0</v>
      </c>
      <c r="G93">
        <f>個人申込書!G92</f>
        <v>0</v>
      </c>
      <c r="H93" t="str">
        <f>個人申込書!H92</f>
        <v>ｃｍ</v>
      </c>
      <c r="I93">
        <f>個人申込書!I92</f>
        <v>0</v>
      </c>
      <c r="J93" t="str">
        <f>個人申込書!J92</f>
        <v>ｋｇ</v>
      </c>
      <c r="K93">
        <f>個人申込書!K92</f>
        <v>0</v>
      </c>
      <c r="L93" t="str">
        <f>個人申込書!L92</f>
        <v>才</v>
      </c>
    </row>
    <row r="94" spans="1:12" x14ac:dyDescent="0.15">
      <c r="A94">
        <f>個人申込書!A93</f>
        <v>89</v>
      </c>
      <c r="B94">
        <f>個人申込書!B93</f>
        <v>0</v>
      </c>
      <c r="C94">
        <f>個人申込書!C93</f>
        <v>0</v>
      </c>
      <c r="D94">
        <f>個人申込書!D93</f>
        <v>0</v>
      </c>
      <c r="E94">
        <f>個人申込書!E93</f>
        <v>0</v>
      </c>
      <c r="F94">
        <f>個人申込書!F93</f>
        <v>0</v>
      </c>
      <c r="G94">
        <f>個人申込書!G93</f>
        <v>0</v>
      </c>
      <c r="H94" t="str">
        <f>個人申込書!H93</f>
        <v>ｃｍ</v>
      </c>
      <c r="I94">
        <f>個人申込書!I93</f>
        <v>0</v>
      </c>
      <c r="J94" t="str">
        <f>個人申込書!J93</f>
        <v>ｋｇ</v>
      </c>
      <c r="K94">
        <f>個人申込書!K93</f>
        <v>0</v>
      </c>
      <c r="L94" t="str">
        <f>個人申込書!L93</f>
        <v>才</v>
      </c>
    </row>
    <row r="95" spans="1:12" x14ac:dyDescent="0.15">
      <c r="A95">
        <f>個人申込書!A94</f>
        <v>90</v>
      </c>
      <c r="B95">
        <f>個人申込書!B94</f>
        <v>0</v>
      </c>
      <c r="C95">
        <f>個人申込書!C94</f>
        <v>0</v>
      </c>
      <c r="D95">
        <f>個人申込書!D94</f>
        <v>0</v>
      </c>
      <c r="E95">
        <f>個人申込書!E94</f>
        <v>0</v>
      </c>
      <c r="F95">
        <f>個人申込書!F94</f>
        <v>0</v>
      </c>
      <c r="G95">
        <f>個人申込書!G94</f>
        <v>0</v>
      </c>
      <c r="H95" t="str">
        <f>個人申込書!H94</f>
        <v>ｃｍ</v>
      </c>
      <c r="I95">
        <f>個人申込書!I94</f>
        <v>0</v>
      </c>
      <c r="J95" t="str">
        <f>個人申込書!J94</f>
        <v>ｋｇ</v>
      </c>
      <c r="K95">
        <f>個人申込書!K94</f>
        <v>0</v>
      </c>
      <c r="L95" t="str">
        <f>個人申込書!L94</f>
        <v>才</v>
      </c>
    </row>
    <row r="97" spans="1:9" x14ac:dyDescent="0.15">
      <c r="A97" t="str">
        <f>団体申込書!A2</f>
        <v>Ａ小学生の部</v>
      </c>
      <c r="C97" t="str">
        <f>団体申込書!B2</f>
        <v>編 成</v>
      </c>
      <c r="E97" t="str">
        <f>団体申込書!B5</f>
        <v>先 鋒</v>
      </c>
      <c r="F97" t="str">
        <f>団体申込書!B4</f>
        <v>中 堅</v>
      </c>
      <c r="G97" t="str">
        <f>団体申込書!B3</f>
        <v>大 将</v>
      </c>
      <c r="H97" t="str">
        <f>団体申込書!E2</f>
        <v>チーム名</v>
      </c>
    </row>
    <row r="98" spans="1:9" x14ac:dyDescent="0.15">
      <c r="C98" t="str">
        <f>団体申込書!C2</f>
        <v>学 年</v>
      </c>
      <c r="E98" t="str">
        <f>団体申込書!C5</f>
        <v>小 ４</v>
      </c>
      <c r="F98" t="str">
        <f>団体申込書!C4</f>
        <v>小 ５</v>
      </c>
      <c r="G98" t="str">
        <f>団体申込書!C3</f>
        <v>小 ６</v>
      </c>
    </row>
    <row r="99" spans="1:9" ht="103.5" customHeight="1" x14ac:dyDescent="0.15">
      <c r="C99" t="str">
        <f>団体申込書!D2</f>
        <v>氏　　　　　　名</v>
      </c>
      <c r="E99" s="116">
        <f>団体申込書!D5</f>
        <v>0</v>
      </c>
      <c r="F99" s="116">
        <f>団体申込書!D4</f>
        <v>0</v>
      </c>
      <c r="G99" s="116">
        <f>団体申込書!D3</f>
        <v>0</v>
      </c>
      <c r="H99" s="116">
        <f>団体申込書!E3</f>
        <v>0</v>
      </c>
      <c r="I99" s="116" t="str">
        <f>IF(H102="",H99,H99&amp;"A")</f>
        <v>0A</v>
      </c>
    </row>
    <row r="100" spans="1:9" x14ac:dyDescent="0.15">
      <c r="A100" t="str">
        <f>団体申込書!A7</f>
        <v>Ｂ小学生の部</v>
      </c>
      <c r="C100" t="str">
        <f>団体申込書!B7</f>
        <v>編 成</v>
      </c>
      <c r="E100" t="str">
        <f>団体申込書!B10</f>
        <v>先 鋒</v>
      </c>
      <c r="F100" t="str">
        <f>団体申込書!B9</f>
        <v>中 堅</v>
      </c>
      <c r="G100" t="str">
        <f>団体申込書!B8</f>
        <v>大 将</v>
      </c>
      <c r="H100" t="str">
        <f>団体申込書!E7</f>
        <v>チーム名</v>
      </c>
    </row>
    <row r="101" spans="1:9" x14ac:dyDescent="0.15">
      <c r="C101" t="str">
        <f>団体申込書!C7</f>
        <v>学 年</v>
      </c>
      <c r="E101" t="str">
        <f>団体申込書!C10</f>
        <v>小 ４</v>
      </c>
      <c r="F101" t="str">
        <f>団体申込書!C9</f>
        <v>小 ５</v>
      </c>
      <c r="G101" t="str">
        <f>団体申込書!C8</f>
        <v>小 ６</v>
      </c>
    </row>
    <row r="102" spans="1:9" ht="103.5" customHeight="1" x14ac:dyDescent="0.15">
      <c r="C102" t="str">
        <f>団体申込書!D7</f>
        <v>氏　　　　　　名</v>
      </c>
      <c r="E102" s="116">
        <f>団体申込書!D10</f>
        <v>0</v>
      </c>
      <c r="F102" s="116">
        <f>団体申込書!D9</f>
        <v>0</v>
      </c>
      <c r="G102" s="116">
        <f>団体申込書!D8</f>
        <v>0</v>
      </c>
      <c r="H102" s="116">
        <f>団体申込書!E8</f>
        <v>0</v>
      </c>
      <c r="I102" s="116" t="str">
        <f>IF(H102="","",H102&amp;"B")</f>
        <v>0B</v>
      </c>
    </row>
    <row r="103" spans="1:9" x14ac:dyDescent="0.15">
      <c r="A103" t="str">
        <f>団体申込書!A12</f>
        <v>Ａ中学生の部</v>
      </c>
      <c r="C103" t="str">
        <f>団体申込書!B12</f>
        <v>編 成</v>
      </c>
      <c r="E103" t="str">
        <f>団体申込書!B15</f>
        <v>先 鋒</v>
      </c>
      <c r="F103" t="str">
        <f>団体申込書!B14</f>
        <v>中 堅</v>
      </c>
      <c r="G103" t="str">
        <f>団体申込書!B13</f>
        <v>大 将</v>
      </c>
      <c r="H103" t="str">
        <f>団体申込書!E12</f>
        <v>チーム名</v>
      </c>
    </row>
    <row r="104" spans="1:9" x14ac:dyDescent="0.15">
      <c r="C104" t="str">
        <f>団体申込書!C12</f>
        <v>学 年</v>
      </c>
      <c r="E104" t="str">
        <f>団体申込書!C15</f>
        <v>中１</v>
      </c>
      <c r="F104" t="str">
        <f>団体申込書!C14</f>
        <v>中２</v>
      </c>
      <c r="G104" t="str">
        <f>団体申込書!C13</f>
        <v>中３</v>
      </c>
    </row>
    <row r="105" spans="1:9" ht="103.5" customHeight="1" x14ac:dyDescent="0.15">
      <c r="C105" t="str">
        <f>団体申込書!D12</f>
        <v>氏　　　　　　名</v>
      </c>
      <c r="E105" s="116">
        <f>団体申込書!D15</f>
        <v>0</v>
      </c>
      <c r="F105" s="116">
        <f>団体申込書!D14</f>
        <v>0</v>
      </c>
      <c r="G105" s="116">
        <f>団体申込書!D13</f>
        <v>0</v>
      </c>
      <c r="H105" s="116">
        <f>団体申込書!E13</f>
        <v>0</v>
      </c>
      <c r="I105" s="116" t="str">
        <f>IF(H108="",H105,H105&amp;"A")</f>
        <v>0A</v>
      </c>
    </row>
    <row r="106" spans="1:9" x14ac:dyDescent="0.15">
      <c r="A106" t="str">
        <f>団体申込書!A17</f>
        <v>Ｂ中学生の部</v>
      </c>
      <c r="C106" t="str">
        <f>団体申込書!B17</f>
        <v>編 成</v>
      </c>
      <c r="E106" t="str">
        <f>団体申込書!B20</f>
        <v>先 鋒</v>
      </c>
      <c r="F106" t="str">
        <f>団体申込書!B19</f>
        <v>中 堅</v>
      </c>
      <c r="G106" t="str">
        <f>団体申込書!B18</f>
        <v>大 将</v>
      </c>
      <c r="H106" t="str">
        <f>団体申込書!E17</f>
        <v>チーム名</v>
      </c>
    </row>
    <row r="107" spans="1:9" x14ac:dyDescent="0.15">
      <c r="C107" t="str">
        <f>団体申込書!C17</f>
        <v>学 年</v>
      </c>
      <c r="E107" t="str">
        <f>団体申込書!C20</f>
        <v>中１</v>
      </c>
      <c r="F107" t="str">
        <f>団体申込書!C19</f>
        <v>中２</v>
      </c>
      <c r="G107" t="str">
        <f>団体申込書!C18</f>
        <v>中３</v>
      </c>
    </row>
    <row r="108" spans="1:9" ht="103.5" customHeight="1" x14ac:dyDescent="0.15">
      <c r="C108" t="str">
        <f>団体申込書!D17</f>
        <v>氏　　　　　　名</v>
      </c>
      <c r="E108" s="116">
        <f>団体申込書!D20</f>
        <v>0</v>
      </c>
      <c r="F108" s="116">
        <f>団体申込書!D19</f>
        <v>0</v>
      </c>
      <c r="G108" s="116">
        <f>団体申込書!D18</f>
        <v>0</v>
      </c>
      <c r="H108" s="116">
        <f>団体申込書!E18</f>
        <v>0</v>
      </c>
      <c r="I108" s="116" t="str">
        <f>IF(H108="","",H108&amp;"B")</f>
        <v>0B</v>
      </c>
    </row>
    <row r="109" spans="1:9" x14ac:dyDescent="0.15">
      <c r="A109" t="str">
        <f>団体申込書!A22</f>
        <v>Ａ無段者の部</v>
      </c>
      <c r="C109" t="str">
        <f>団体申込書!B22</f>
        <v>編 成</v>
      </c>
      <c r="E109" t="str">
        <f>団体申込書!B25</f>
        <v>先 鋒</v>
      </c>
      <c r="F109" t="str">
        <f>団体申込書!B24</f>
        <v>中 堅</v>
      </c>
      <c r="G109" t="str">
        <f>団体申込書!B23</f>
        <v>大 将</v>
      </c>
      <c r="H109" t="str">
        <f>団体申込書!E22</f>
        <v>チーム名</v>
      </c>
    </row>
    <row r="110" spans="1:9" ht="103.5" customHeight="1" x14ac:dyDescent="0.15">
      <c r="C110" t="str">
        <f>団体申込書!D22</f>
        <v>氏　　　　　　名</v>
      </c>
      <c r="E110" s="116">
        <f>団体申込書!D25</f>
        <v>0</v>
      </c>
      <c r="F110" s="116">
        <f>団体申込書!D24</f>
        <v>0</v>
      </c>
      <c r="G110" s="116">
        <f>団体申込書!D23</f>
        <v>0</v>
      </c>
      <c r="H110" s="116">
        <f>団体申込書!E23</f>
        <v>0</v>
      </c>
      <c r="I110" s="116" t="str">
        <f>IF(H113="",H110,H110&amp;"A")</f>
        <v>0A</v>
      </c>
    </row>
    <row r="111" spans="1:9" x14ac:dyDescent="0.15">
      <c r="A111" t="str">
        <f>団体申込書!A27</f>
        <v>Ｂ無段者の部</v>
      </c>
      <c r="C111" t="str">
        <f>団体申込書!B27</f>
        <v>編 成</v>
      </c>
      <c r="E111" t="str">
        <f>団体申込書!B30</f>
        <v>先 鋒</v>
      </c>
      <c r="F111" t="str">
        <f>団体申込書!B29</f>
        <v>中 堅</v>
      </c>
      <c r="G111" t="str">
        <f>団体申込書!B28</f>
        <v>大 将</v>
      </c>
      <c r="H111" t="str">
        <f>団体申込書!E27</f>
        <v>チーム名</v>
      </c>
    </row>
    <row r="112" spans="1:9" ht="103.5" customHeight="1" x14ac:dyDescent="0.15">
      <c r="C112" t="str">
        <f>団体申込書!D27</f>
        <v>氏　　　　　　名</v>
      </c>
      <c r="E112" s="116">
        <f>団体申込書!D30</f>
        <v>0</v>
      </c>
      <c r="F112" s="116">
        <f>団体申込書!D29</f>
        <v>0</v>
      </c>
      <c r="G112" s="116">
        <f>団体申込書!D28</f>
        <v>0</v>
      </c>
      <c r="H112" s="116">
        <f>団体申込書!E28</f>
        <v>0</v>
      </c>
      <c r="I112" s="116" t="str">
        <f>IF(H112="","",H112&amp;"B")</f>
        <v>0B</v>
      </c>
    </row>
    <row r="113" spans="1:9" x14ac:dyDescent="0.15">
      <c r="A113" t="str">
        <f>団体申込書!A32</f>
        <v>Ａ有段者の部</v>
      </c>
      <c r="C113" t="str">
        <f>団体申込書!B32</f>
        <v>編 成</v>
      </c>
      <c r="E113" t="str">
        <f>団体申込書!B35</f>
        <v>先 鋒</v>
      </c>
      <c r="F113" t="str">
        <f>団体申込書!B34</f>
        <v>中 堅</v>
      </c>
      <c r="G113" t="str">
        <f>団体申込書!B33</f>
        <v>大 将</v>
      </c>
      <c r="H113" t="str">
        <f>団体申込書!E32</f>
        <v>チーム名</v>
      </c>
    </row>
    <row r="114" spans="1:9" x14ac:dyDescent="0.15">
      <c r="C114" t="str">
        <f>団体申込書!C32</f>
        <v>段  位</v>
      </c>
      <c r="E114">
        <f>団体申込書!C35</f>
        <v>0</v>
      </c>
      <c r="F114">
        <f>団体申込書!C34</f>
        <v>0</v>
      </c>
      <c r="G114">
        <f>団体申込書!C33</f>
        <v>0</v>
      </c>
    </row>
    <row r="115" spans="1:9" ht="103.5" customHeight="1" x14ac:dyDescent="0.15">
      <c r="C115" t="str">
        <f>団体申込書!D32</f>
        <v>氏　　　　　　名</v>
      </c>
      <c r="E115" s="116">
        <f>団体申込書!D35</f>
        <v>0</v>
      </c>
      <c r="F115" s="116">
        <f>団体申込書!D34</f>
        <v>0</v>
      </c>
      <c r="G115" s="116">
        <f>団体申込書!D33</f>
        <v>0</v>
      </c>
      <c r="H115" s="116">
        <f>団体申込書!E33</f>
        <v>0</v>
      </c>
      <c r="I115" s="116" t="str">
        <f>IF(H118="",H115,H115&amp;"A")</f>
        <v>0A</v>
      </c>
    </row>
    <row r="116" spans="1:9" x14ac:dyDescent="0.15">
      <c r="A116" t="str">
        <f>団体申込書!A37</f>
        <v>Ｂ有段者の部</v>
      </c>
      <c r="C116" t="str">
        <f>団体申込書!B37</f>
        <v>編 成</v>
      </c>
      <c r="E116" t="str">
        <f>団体申込書!B40</f>
        <v>先 鋒</v>
      </c>
      <c r="F116" t="str">
        <f>団体申込書!B39</f>
        <v>中 堅</v>
      </c>
      <c r="G116" t="str">
        <f>団体申込書!B38</f>
        <v>大 将</v>
      </c>
      <c r="H116" t="str">
        <f>団体申込書!E37</f>
        <v>チーム名</v>
      </c>
    </row>
    <row r="117" spans="1:9" x14ac:dyDescent="0.15">
      <c r="C117" t="str">
        <f>団体申込書!C37</f>
        <v>段  位</v>
      </c>
      <c r="E117">
        <f>団体申込書!C40</f>
        <v>0</v>
      </c>
      <c r="F117">
        <f>団体申込書!C39</f>
        <v>0</v>
      </c>
      <c r="G117">
        <f>団体申込書!C38</f>
        <v>0</v>
      </c>
    </row>
    <row r="118" spans="1:9" ht="103.5" customHeight="1" x14ac:dyDescent="0.15">
      <c r="C118" t="str">
        <f>団体申込書!D37</f>
        <v>氏　　　　　　名</v>
      </c>
      <c r="E118" s="116">
        <f>団体申込書!D40</f>
        <v>0</v>
      </c>
      <c r="F118" s="116">
        <f>団体申込書!D39</f>
        <v>0</v>
      </c>
      <c r="G118" s="116">
        <f>団体申込書!D38</f>
        <v>0</v>
      </c>
      <c r="H118" s="116">
        <f>団体申込書!E38</f>
        <v>0</v>
      </c>
      <c r="I118" s="116" t="str">
        <f>IF(H118="","",H118&amp;"B")</f>
        <v>0B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申込書の作成方法</vt:lpstr>
      <vt:lpstr>大会参加申込書</vt:lpstr>
      <vt:lpstr>個人申込書</vt:lpstr>
      <vt:lpstr>団体申込書</vt:lpstr>
      <vt:lpstr>協会処理</vt:lpstr>
      <vt:lpstr>個人申込書!Print_Area</vt:lpstr>
      <vt:lpstr>大会参加申込書!Print_Area</vt:lpstr>
      <vt:lpstr>団体申込書!Print_Area</vt:lpstr>
      <vt:lpstr>個人申込書!Print_Titles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矢野昌平</dc:creator>
  <cp:lastModifiedBy>壯嘉 原</cp:lastModifiedBy>
  <cp:lastPrinted>2024-08-14T01:12:22Z</cp:lastPrinted>
  <dcterms:created xsi:type="dcterms:W3CDTF">2006-08-07T09:28:47Z</dcterms:created>
  <dcterms:modified xsi:type="dcterms:W3CDTF">2026-03-01T01:44:53Z</dcterms:modified>
</cp:coreProperties>
</file>